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dussom-my.sharepoint.com/personal/dvisocnik_ssom_si/Documents/Pomembni dokumenti/Predmetniki/"/>
    </mc:Choice>
  </mc:AlternateContent>
  <xr:revisionPtr revIDLastSave="68" documentId="8_{33E63B21-658F-4D7C-BA2D-D35E773AFF10}" xr6:coauthVersionLast="47" xr6:coauthVersionMax="47" xr10:uidLastSave="{43AF586E-9346-4E53-BC3C-0592F656578E}"/>
  <bookViews>
    <workbookView xWindow="-120" yWindow="-120" windowWidth="29040" windowHeight="16440" activeTab="1" xr2:uid="{0064A76F-D977-41F2-ADF7-DA1367A67BA7}"/>
  </bookViews>
  <sheets>
    <sheet name="Predmetnik SSI-TO" sheetId="7" r:id="rId1"/>
    <sheet name="Predmetnik SSI-MT" sheetId="6" r:id="rId2"/>
    <sheet name="Predmetnik SPI- FRI" sheetId="2" r:id="rId3"/>
    <sheet name="Predmetnik SPI-IZO" sheetId="4" r:id="rId4"/>
    <sheet name="Predmetnik SPI-GRO" sheetId="3" r:id="rId5"/>
    <sheet name="Predmetnik PTI 2024-25" sheetId="8" r:id="rId6"/>
    <sheet name="Predmetnik PTI 2023-24" sheetId="9" r:id="rId7"/>
  </sheets>
  <definedNames>
    <definedName name="_xlnm.Print_Area" localSheetId="6">'Predmetnik PTI 2023-24'!$A$1:$J$80</definedName>
    <definedName name="_xlnm.Print_Area" localSheetId="5">'Predmetnik PTI 2024-25'!$A$1:$J$80</definedName>
    <definedName name="_xlnm.Print_Area" localSheetId="2">'Predmetnik SPI- FRI'!$B$2:$N$104</definedName>
    <definedName name="_xlnm.Print_Area" localSheetId="4">'Predmetnik SPI-GRO'!$B$3:$N$87</definedName>
    <definedName name="_xlnm.Print_Area" localSheetId="3">'Predmetnik SPI-IZO'!$B$3:$N$89</definedName>
    <definedName name="_xlnm.Print_Area" localSheetId="1">'Predmetnik SSI-MT'!$B$1:$Q$98</definedName>
    <definedName name="_xlnm.Print_Area" localSheetId="0">'Predmetnik SSI-TO'!$B$2:$Q$92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80" i="6" l="1"/>
  <c r="Q80" i="7"/>
  <c r="Q43" i="7"/>
  <c r="Q42" i="7"/>
  <c r="Q22" i="7"/>
  <c r="O74" i="6"/>
  <c r="O57" i="7"/>
  <c r="O53" i="6" l="1"/>
  <c r="I76" i="9" l="1"/>
  <c r="D76" i="9"/>
  <c r="H72" i="9"/>
  <c r="H76" i="9" s="1"/>
  <c r="H69" i="9"/>
  <c r="J66" i="9"/>
  <c r="J77" i="9" s="1"/>
  <c r="I66" i="9"/>
  <c r="G66" i="9"/>
  <c r="F66" i="9"/>
  <c r="E66" i="9"/>
  <c r="D66" i="9"/>
  <c r="C66" i="9"/>
  <c r="B66" i="9"/>
  <c r="H65" i="9"/>
  <c r="H64" i="9"/>
  <c r="H63" i="9"/>
  <c r="H62" i="9"/>
  <c r="H61" i="9"/>
  <c r="H58" i="9"/>
  <c r="H54" i="9"/>
  <c r="G50" i="9"/>
  <c r="D50" i="9"/>
  <c r="H47" i="9"/>
  <c r="H46" i="9"/>
  <c r="H44" i="9"/>
  <c r="H43" i="9"/>
  <c r="H50" i="9" s="1"/>
  <c r="J38" i="9"/>
  <c r="J39" i="9" s="1"/>
  <c r="I38" i="9"/>
  <c r="G38" i="9"/>
  <c r="G39" i="9" s="1"/>
  <c r="F38" i="9"/>
  <c r="F39" i="9" s="1"/>
  <c r="E38" i="9"/>
  <c r="E39" i="9" s="1"/>
  <c r="E69" i="9" s="1"/>
  <c r="D38" i="9"/>
  <c r="D39" i="9" s="1"/>
  <c r="D67" i="9" s="1"/>
  <c r="C38" i="9"/>
  <c r="C39" i="9" s="1"/>
  <c r="C67" i="9" s="1"/>
  <c r="B38" i="9"/>
  <c r="B39" i="9" s="1"/>
  <c r="H34" i="9"/>
  <c r="H33" i="9"/>
  <c r="H38" i="9" s="1"/>
  <c r="H32" i="9"/>
  <c r="H28" i="9"/>
  <c r="H26" i="9"/>
  <c r="J23" i="9"/>
  <c r="I23" i="9"/>
  <c r="G23" i="9"/>
  <c r="F23" i="9"/>
  <c r="E23" i="9"/>
  <c r="D23" i="9"/>
  <c r="C23" i="9"/>
  <c r="C69" i="9" s="1"/>
  <c r="B23" i="9"/>
  <c r="H21" i="9"/>
  <c r="H16" i="9"/>
  <c r="H15" i="9"/>
  <c r="H14" i="9"/>
  <c r="H13" i="9"/>
  <c r="H12" i="9"/>
  <c r="H11" i="9"/>
  <c r="H10" i="9"/>
  <c r="H9" i="9"/>
  <c r="D23" i="8"/>
  <c r="I76" i="8"/>
  <c r="H76" i="8"/>
  <c r="D76" i="8"/>
  <c r="H72" i="8"/>
  <c r="H69" i="8"/>
  <c r="J66" i="8"/>
  <c r="I66" i="8"/>
  <c r="G66" i="8"/>
  <c r="F66" i="8"/>
  <c r="E66" i="8"/>
  <c r="D66" i="8"/>
  <c r="C66" i="8"/>
  <c r="B66" i="8"/>
  <c r="H65" i="8"/>
  <c r="H64" i="8"/>
  <c r="H63" i="8"/>
  <c r="H62" i="8"/>
  <c r="H61" i="8"/>
  <c r="H66" i="8" s="1"/>
  <c r="H58" i="8"/>
  <c r="H54" i="8"/>
  <c r="G50" i="8"/>
  <c r="D50" i="8"/>
  <c r="H47" i="8"/>
  <c r="H46" i="8"/>
  <c r="H44" i="8"/>
  <c r="H43" i="8"/>
  <c r="H50" i="8" s="1"/>
  <c r="J38" i="8"/>
  <c r="J39" i="8" s="1"/>
  <c r="I38" i="8"/>
  <c r="I39" i="8" s="1"/>
  <c r="G38" i="8"/>
  <c r="F38" i="8"/>
  <c r="F39" i="8" s="1"/>
  <c r="F67" i="8" s="1"/>
  <c r="E38" i="8"/>
  <c r="E39" i="8" s="1"/>
  <c r="D38" i="8"/>
  <c r="D39" i="8" s="1"/>
  <c r="C38" i="8"/>
  <c r="C39" i="8" s="1"/>
  <c r="B38" i="8"/>
  <c r="B39" i="8" s="1"/>
  <c r="H34" i="8"/>
  <c r="H33" i="8"/>
  <c r="H32" i="8"/>
  <c r="H28" i="8"/>
  <c r="H26" i="8"/>
  <c r="J23" i="8"/>
  <c r="I23" i="8"/>
  <c r="G23" i="8"/>
  <c r="F23" i="8"/>
  <c r="E23" i="8"/>
  <c r="C23" i="8"/>
  <c r="C69" i="8" s="1"/>
  <c r="B23" i="8"/>
  <c r="H21" i="8"/>
  <c r="H16" i="8"/>
  <c r="H15" i="8"/>
  <c r="H14" i="8"/>
  <c r="H13" i="8"/>
  <c r="H12" i="8"/>
  <c r="H11" i="8"/>
  <c r="H10" i="8"/>
  <c r="H9" i="8"/>
  <c r="F69" i="9" l="1"/>
  <c r="C67" i="8"/>
  <c r="H23" i="9"/>
  <c r="H39" i="9" s="1"/>
  <c r="B69" i="8"/>
  <c r="J67" i="9"/>
  <c r="J77" i="8"/>
  <c r="G39" i="8"/>
  <c r="G67" i="8" s="1"/>
  <c r="I39" i="9"/>
  <c r="I67" i="9" s="1"/>
  <c r="E67" i="9"/>
  <c r="I67" i="8"/>
  <c r="H66" i="9"/>
  <c r="H67" i="9" s="1"/>
  <c r="B69" i="9"/>
  <c r="H38" i="8"/>
  <c r="H23" i="8"/>
  <c r="H39" i="8" s="1"/>
  <c r="B67" i="8"/>
  <c r="G67" i="9"/>
  <c r="B67" i="9"/>
  <c r="F67" i="9"/>
  <c r="F69" i="8"/>
  <c r="H67" i="8"/>
  <c r="D67" i="8"/>
  <c r="E69" i="8"/>
  <c r="E67" i="8"/>
  <c r="J67" i="8"/>
  <c r="O66" i="7" l="1"/>
  <c r="O9" i="7" l="1"/>
  <c r="O10" i="7"/>
  <c r="O11" i="7"/>
  <c r="O12" i="7"/>
  <c r="O13" i="7"/>
  <c r="O14" i="7"/>
  <c r="O15" i="7"/>
  <c r="H17" i="7"/>
  <c r="K17" i="7"/>
  <c r="N17" i="7"/>
  <c r="O17" i="7"/>
  <c r="H18" i="7"/>
  <c r="K18" i="7"/>
  <c r="N18" i="7"/>
  <c r="K19" i="7"/>
  <c r="N19" i="7"/>
  <c r="K20" i="7"/>
  <c r="N20" i="7"/>
  <c r="O21" i="7"/>
  <c r="C22" i="7"/>
  <c r="C72" i="7" s="1"/>
  <c r="D22" i="7"/>
  <c r="D43" i="7" s="1"/>
  <c r="D72" i="7" s="1"/>
  <c r="E22" i="7"/>
  <c r="F22" i="7"/>
  <c r="G22" i="7"/>
  <c r="I22" i="7"/>
  <c r="J22" i="7"/>
  <c r="J43" i="7" s="1"/>
  <c r="J72" i="7" s="1"/>
  <c r="L22" i="7"/>
  <c r="L43" i="7" s="1"/>
  <c r="M22" i="7"/>
  <c r="P22" i="7"/>
  <c r="O25" i="7"/>
  <c r="O26" i="7"/>
  <c r="O28" i="7"/>
  <c r="O29" i="7"/>
  <c r="O30" i="7"/>
  <c r="O33" i="7"/>
  <c r="O34" i="7"/>
  <c r="O35" i="7"/>
  <c r="O36" i="7"/>
  <c r="O37" i="7"/>
  <c r="O38" i="7"/>
  <c r="O39" i="7"/>
  <c r="O40" i="7"/>
  <c r="E42" i="7"/>
  <c r="E43" i="7" s="1"/>
  <c r="F42" i="7"/>
  <c r="F43" i="7" s="1"/>
  <c r="G42" i="7"/>
  <c r="H42" i="7"/>
  <c r="I42" i="7"/>
  <c r="J42" i="7"/>
  <c r="K42" i="7"/>
  <c r="L42" i="7"/>
  <c r="M42" i="7"/>
  <c r="N42" i="7"/>
  <c r="P42" i="7"/>
  <c r="O46" i="7"/>
  <c r="O47" i="7"/>
  <c r="O48" i="7"/>
  <c r="E50" i="7"/>
  <c r="H50" i="7"/>
  <c r="K50" i="7"/>
  <c r="N50" i="7"/>
  <c r="O53" i="7"/>
  <c r="O60" i="7"/>
  <c r="O62" i="7"/>
  <c r="O63" i="7"/>
  <c r="E70" i="7"/>
  <c r="H70" i="7"/>
  <c r="K70" i="7"/>
  <c r="N70" i="7"/>
  <c r="O75" i="7"/>
  <c r="O76" i="7"/>
  <c r="E79" i="7"/>
  <c r="N79" i="7"/>
  <c r="P78" i="6"/>
  <c r="N78" i="6"/>
  <c r="E78" i="6"/>
  <c r="G70" i="6"/>
  <c r="F70" i="6"/>
  <c r="P68" i="6"/>
  <c r="N68" i="6"/>
  <c r="M68" i="6"/>
  <c r="L68" i="6"/>
  <c r="K68" i="6"/>
  <c r="J68" i="6"/>
  <c r="I68" i="6"/>
  <c r="H68" i="6"/>
  <c r="G68" i="6"/>
  <c r="F68" i="6"/>
  <c r="E68" i="6"/>
  <c r="D68" i="6"/>
  <c r="D70" i="6" s="1"/>
  <c r="C68" i="6"/>
  <c r="C70" i="6" s="1"/>
  <c r="O65" i="6"/>
  <c r="O64" i="6"/>
  <c r="O63" i="6"/>
  <c r="O61" i="6"/>
  <c r="O60" i="6"/>
  <c r="O59" i="6"/>
  <c r="O58" i="6"/>
  <c r="O57" i="6"/>
  <c r="O56" i="6"/>
  <c r="O49" i="6"/>
  <c r="Q42" i="6"/>
  <c r="P42" i="6"/>
  <c r="N42" i="6"/>
  <c r="M42" i="6"/>
  <c r="M43" i="6" s="1"/>
  <c r="L42" i="6"/>
  <c r="K42" i="6"/>
  <c r="J42" i="6"/>
  <c r="J43" i="6" s="1"/>
  <c r="I42" i="6"/>
  <c r="I43" i="6" s="1"/>
  <c r="H42" i="6"/>
  <c r="H43" i="6" s="1"/>
  <c r="E42" i="6"/>
  <c r="E43" i="6" s="1"/>
  <c r="O39" i="6"/>
  <c r="O37" i="6"/>
  <c r="O35" i="6"/>
  <c r="O33" i="6"/>
  <c r="O31" i="6"/>
  <c r="O29" i="6"/>
  <c r="O28" i="6"/>
  <c r="O26" i="6"/>
  <c r="Q21" i="6"/>
  <c r="Q43" i="6" s="1"/>
  <c r="O18" i="6"/>
  <c r="P16" i="6"/>
  <c r="P21" i="6" s="1"/>
  <c r="O16" i="6"/>
  <c r="O21" i="6" l="1"/>
  <c r="L70" i="6"/>
  <c r="G43" i="7"/>
  <c r="G72" i="7" s="1"/>
  <c r="O59" i="7"/>
  <c r="O70" i="7"/>
  <c r="P43" i="6"/>
  <c r="K70" i="6"/>
  <c r="H70" i="6"/>
  <c r="L43" i="6"/>
  <c r="J70" i="6"/>
  <c r="O68" i="6"/>
  <c r="K43" i="6"/>
  <c r="M70" i="6"/>
  <c r="O50" i="7"/>
  <c r="E72" i="7"/>
  <c r="F72" i="7"/>
  <c r="N70" i="6"/>
  <c r="O42" i="7"/>
  <c r="I72" i="7"/>
  <c r="K22" i="7"/>
  <c r="K72" i="7" s="1"/>
  <c r="H22" i="7"/>
  <c r="H72" i="7" s="1"/>
  <c r="E70" i="6"/>
  <c r="N43" i="6"/>
  <c r="N22" i="7"/>
  <c r="N43" i="7" s="1"/>
  <c r="O42" i="6"/>
  <c r="O22" i="7"/>
  <c r="M43" i="7"/>
  <c r="O79" i="7"/>
  <c r="N72" i="7"/>
  <c r="I43" i="7"/>
  <c r="C43" i="7"/>
  <c r="I70" i="6"/>
  <c r="O43" i="7" l="1"/>
  <c r="O79" i="6"/>
  <c r="H43" i="7"/>
  <c r="K43" i="7"/>
  <c r="O72" i="7"/>
  <c r="H50" i="4" l="1"/>
  <c r="L67" i="4"/>
  <c r="L59" i="3"/>
  <c r="E43" i="3"/>
  <c r="H43" i="3"/>
  <c r="L66" i="4"/>
  <c r="G73" i="4"/>
  <c r="F73" i="4"/>
  <c r="L72" i="4"/>
  <c r="D73" i="4"/>
  <c r="K81" i="4"/>
  <c r="H81" i="4"/>
  <c r="E81" i="4"/>
  <c r="L80" i="4"/>
  <c r="L79" i="4"/>
  <c r="L78" i="4"/>
  <c r="L75" i="4"/>
  <c r="K73" i="4"/>
  <c r="J73" i="4"/>
  <c r="I73" i="4"/>
  <c r="H73" i="4"/>
  <c r="E73" i="4"/>
  <c r="C73" i="4"/>
  <c r="L71" i="4"/>
  <c r="L70" i="4"/>
  <c r="L69" i="4"/>
  <c r="L64" i="4"/>
  <c r="L60" i="4"/>
  <c r="L59" i="4"/>
  <c r="L58" i="4"/>
  <c r="L53" i="4"/>
  <c r="L52" i="4"/>
  <c r="K50" i="4"/>
  <c r="J50" i="4"/>
  <c r="I50" i="4"/>
  <c r="G50" i="4"/>
  <c r="F50" i="4"/>
  <c r="E50" i="4"/>
  <c r="L47" i="4"/>
  <c r="L46" i="4"/>
  <c r="L45" i="4"/>
  <c r="L44" i="4"/>
  <c r="L43" i="4"/>
  <c r="N38" i="4"/>
  <c r="M38" i="4"/>
  <c r="K38" i="4"/>
  <c r="J38" i="4"/>
  <c r="I38" i="4"/>
  <c r="H38" i="4"/>
  <c r="G38" i="4"/>
  <c r="F38" i="4"/>
  <c r="E38" i="4"/>
  <c r="D38" i="4"/>
  <c r="C38" i="4"/>
  <c r="L33" i="4"/>
  <c r="L31" i="4"/>
  <c r="K29" i="4"/>
  <c r="L29" i="4" s="1"/>
  <c r="L27" i="4"/>
  <c r="L25" i="4"/>
  <c r="L23" i="4"/>
  <c r="N20" i="4"/>
  <c r="M20" i="4"/>
  <c r="K20" i="4"/>
  <c r="J20" i="4"/>
  <c r="I20" i="4"/>
  <c r="H20" i="4"/>
  <c r="G20" i="4"/>
  <c r="F20" i="4"/>
  <c r="E20" i="4"/>
  <c r="D20" i="4"/>
  <c r="C20" i="4"/>
  <c r="L18" i="4"/>
  <c r="L17" i="4"/>
  <c r="L14" i="4"/>
  <c r="L13" i="4"/>
  <c r="L11" i="4"/>
  <c r="L10" i="4"/>
  <c r="M39" i="4" l="1"/>
  <c r="K39" i="4"/>
  <c r="I75" i="4"/>
  <c r="D75" i="4"/>
  <c r="C75" i="4"/>
  <c r="G39" i="4"/>
  <c r="G75" i="4" s="1"/>
  <c r="L20" i="4"/>
  <c r="I39" i="4"/>
  <c r="D39" i="4"/>
  <c r="C39" i="4"/>
  <c r="J39" i="4"/>
  <c r="J75" i="4" s="1"/>
  <c r="L81" i="4"/>
  <c r="H39" i="4"/>
  <c r="L50" i="4"/>
  <c r="E39" i="4"/>
  <c r="N82" i="4"/>
  <c r="L38" i="4"/>
  <c r="F39" i="4"/>
  <c r="F75" i="4" s="1"/>
  <c r="L73" i="4"/>
  <c r="L39" i="4" l="1"/>
  <c r="L67" i="3"/>
  <c r="L66" i="3"/>
  <c r="L68" i="3"/>
  <c r="J69" i="3"/>
  <c r="I69" i="3"/>
  <c r="K69" i="3"/>
  <c r="E69" i="3" l="1"/>
  <c r="G69" i="3"/>
  <c r="F69" i="3"/>
  <c r="D69" i="3"/>
  <c r="C69" i="3"/>
  <c r="K77" i="3"/>
  <c r="H77" i="3"/>
  <c r="E77" i="3"/>
  <c r="L76" i="3"/>
  <c r="L75" i="3"/>
  <c r="L74" i="3"/>
  <c r="L65" i="3"/>
  <c r="H64" i="3"/>
  <c r="L64" i="3" s="1"/>
  <c r="L61" i="3"/>
  <c r="L58" i="3"/>
  <c r="L53" i="3"/>
  <c r="L52" i="3"/>
  <c r="N51" i="3"/>
  <c r="L51" i="3"/>
  <c r="L46" i="3"/>
  <c r="L45" i="3"/>
  <c r="K43" i="3"/>
  <c r="J43" i="3"/>
  <c r="I43" i="3"/>
  <c r="G43" i="3"/>
  <c r="F43" i="3"/>
  <c r="D43" i="3"/>
  <c r="C43" i="3"/>
  <c r="L41" i="3"/>
  <c r="L40" i="3"/>
  <c r="L39" i="3"/>
  <c r="L38" i="3"/>
  <c r="N33" i="3"/>
  <c r="M33" i="3"/>
  <c r="K33" i="3"/>
  <c r="J33" i="3"/>
  <c r="I33" i="3"/>
  <c r="H33" i="3"/>
  <c r="G33" i="3"/>
  <c r="F33" i="3"/>
  <c r="E33" i="3"/>
  <c r="D33" i="3"/>
  <c r="C33" i="3"/>
  <c r="L28" i="3"/>
  <c r="L27" i="3"/>
  <c r="L26" i="3"/>
  <c r="L25" i="3"/>
  <c r="L24" i="3"/>
  <c r="L23" i="3"/>
  <c r="L22" i="3"/>
  <c r="L21" i="3"/>
  <c r="N18" i="3"/>
  <c r="M18" i="3"/>
  <c r="K18" i="3"/>
  <c r="J18" i="3"/>
  <c r="I18" i="3"/>
  <c r="H18" i="3"/>
  <c r="G18" i="3"/>
  <c r="F18" i="3"/>
  <c r="E18" i="3"/>
  <c r="D18" i="3"/>
  <c r="C18" i="3"/>
  <c r="L17" i="3"/>
  <c r="L16" i="3"/>
  <c r="L14" i="3"/>
  <c r="L12" i="3"/>
  <c r="L11" i="3"/>
  <c r="L10" i="3"/>
  <c r="L69" i="3" l="1"/>
  <c r="N78" i="3"/>
  <c r="F34" i="3"/>
  <c r="H69" i="3"/>
  <c r="F71" i="3"/>
  <c r="L77" i="3"/>
  <c r="H34" i="3"/>
  <c r="L43" i="3"/>
  <c r="L18" i="3"/>
  <c r="D71" i="3"/>
  <c r="M34" i="3"/>
  <c r="E34" i="3"/>
  <c r="K34" i="3"/>
  <c r="L33" i="3"/>
  <c r="C71" i="3"/>
  <c r="G34" i="3"/>
  <c r="G71" i="3" s="1"/>
  <c r="I34" i="3"/>
  <c r="I71" i="3" s="1"/>
  <c r="J34" i="3"/>
  <c r="J71" i="3" s="1"/>
  <c r="C34" i="3"/>
  <c r="D34" i="3"/>
  <c r="L34" i="3" l="1"/>
  <c r="N88" i="2"/>
  <c r="K87" i="2"/>
  <c r="H87" i="2"/>
  <c r="E87" i="2"/>
  <c r="L87" i="2" s="1"/>
  <c r="K78" i="2"/>
  <c r="J78" i="2"/>
  <c r="I78" i="2"/>
  <c r="H78" i="2"/>
  <c r="G78" i="2"/>
  <c r="F78" i="2"/>
  <c r="E78" i="2"/>
  <c r="D78" i="2"/>
  <c r="C78" i="2"/>
  <c r="L76" i="2"/>
  <c r="L75" i="2"/>
  <c r="L73" i="2"/>
  <c r="L72" i="2"/>
  <c r="L71" i="2"/>
  <c r="L66" i="2"/>
  <c r="L62" i="2"/>
  <c r="J59" i="2"/>
  <c r="I59" i="2"/>
  <c r="G59" i="2"/>
  <c r="F59" i="2"/>
  <c r="D59" i="2"/>
  <c r="C59" i="2"/>
  <c r="K57" i="2"/>
  <c r="H57" i="2"/>
  <c r="H59" i="2" s="1"/>
  <c r="E57" i="2"/>
  <c r="E59" i="2" s="1"/>
  <c r="L55" i="2"/>
  <c r="L54" i="2"/>
  <c r="L53" i="2"/>
  <c r="I42" i="2"/>
  <c r="M41" i="2"/>
  <c r="F41" i="2"/>
  <c r="E41" i="2"/>
  <c r="D41" i="2"/>
  <c r="D42" i="2" s="1"/>
  <c r="C41" i="2"/>
  <c r="C42" i="2" s="1"/>
  <c r="K28" i="2"/>
  <c r="K41" i="2" s="1"/>
  <c r="J28" i="2"/>
  <c r="J41" i="2" s="1"/>
  <c r="H28" i="2"/>
  <c r="H41" i="2" s="1"/>
  <c r="G28" i="2"/>
  <c r="G41" i="2" s="1"/>
  <c r="F28" i="2"/>
  <c r="E23" i="2"/>
  <c r="N18" i="2"/>
  <c r="M18" i="2"/>
  <c r="K18" i="2"/>
  <c r="J18" i="2"/>
  <c r="I18" i="2"/>
  <c r="H18" i="2"/>
  <c r="G18" i="2"/>
  <c r="F18" i="2"/>
  <c r="E18" i="2"/>
  <c r="D18" i="2"/>
  <c r="C18" i="2"/>
  <c r="L10" i="2"/>
  <c r="L9" i="2"/>
  <c r="C81" i="2" l="1"/>
  <c r="D81" i="2"/>
  <c r="L18" i="2"/>
  <c r="L57" i="2"/>
  <c r="H42" i="2"/>
  <c r="H81" i="2" s="1"/>
  <c r="L70" i="2"/>
  <c r="J42" i="2"/>
  <c r="J81" i="2" s="1"/>
  <c r="K42" i="2"/>
  <c r="I81" i="2"/>
  <c r="K59" i="2"/>
  <c r="F42" i="2"/>
  <c r="F81" i="2" s="1"/>
  <c r="K81" i="2"/>
  <c r="E42" i="2"/>
  <c r="E81" i="2" s="1"/>
  <c r="L78" i="2"/>
  <c r="G42" i="2"/>
  <c r="G81" i="2" s="1"/>
  <c r="L26" i="2"/>
  <c r="L41" i="2" s="1"/>
  <c r="L42" i="2" s="1"/>
</calcChain>
</file>

<file path=xl/sharedStrings.xml><?xml version="1.0" encoding="utf-8"?>
<sst xmlns="http://schemas.openxmlformats.org/spreadsheetml/2006/main" count="652" uniqueCount="331">
  <si>
    <t>Teorija pomeni celi razred skupaj. Praksa je po skupinah. Vaje so po skupinah.</t>
  </si>
  <si>
    <t>4. letnik (4. aFT)</t>
  </si>
  <si>
    <t>5. letnik (5.aF)</t>
  </si>
  <si>
    <t>Skupno št. ur</t>
  </si>
  <si>
    <t>Skupno število ur po katalogu</t>
  </si>
  <si>
    <t>Število kreditnih točk</t>
  </si>
  <si>
    <t>P R E D M E T I</t>
  </si>
  <si>
    <t>št. ur na</t>
  </si>
  <si>
    <t>1.polletje</t>
  </si>
  <si>
    <t>2. polletje</t>
  </si>
  <si>
    <t>leto</t>
  </si>
  <si>
    <t>A - Splošno-izobraževalni predmeti</t>
  </si>
  <si>
    <t>P1 Slovenščina (SLO)</t>
  </si>
  <si>
    <t>P2 Tuji jezik (ANJ1, NEM1)</t>
  </si>
  <si>
    <t xml:space="preserve">P3 Matematika (MAT)  </t>
  </si>
  <si>
    <t>P4 Umetnost (UME)</t>
  </si>
  <si>
    <t>P5 Zgodovina (ZGO)</t>
  </si>
  <si>
    <t>P6 Geografija (GEO)</t>
  </si>
  <si>
    <t>P7 Sociologija - (SOC) - izbirno</t>
  </si>
  <si>
    <t>P8 Psihologija (PSI) - (ne izvajamo)</t>
  </si>
  <si>
    <t>P9 Kemija (KEM)</t>
  </si>
  <si>
    <t>P9 Kemija - vaje (KEM -V) -12 ur vaj</t>
  </si>
  <si>
    <t>P10 Biologija (BIO)</t>
  </si>
  <si>
    <t xml:space="preserve">P11 Športna vzgoja (ŠVZ) </t>
  </si>
  <si>
    <t>ŠVZ 1. ura, 5.l (ples + ostalo)*</t>
  </si>
  <si>
    <t>Skupaj A</t>
  </si>
  <si>
    <t>B - Strokovni moduli</t>
  </si>
  <si>
    <t>M2 BOSp</t>
  </si>
  <si>
    <t>M3 STFp</t>
  </si>
  <si>
    <t>M4 FRSp</t>
  </si>
  <si>
    <t>M5 Promocija in trženje v frizerstvu (PTF)t</t>
  </si>
  <si>
    <t>M6 Brivstvo (BRI) p</t>
  </si>
  <si>
    <t>M7 Naravna neg las in lasišča (NNL)p - izbirno</t>
  </si>
  <si>
    <t>Skupaj B</t>
  </si>
  <si>
    <t>Skupaj A+B</t>
  </si>
  <si>
    <t>C - Praktično izobraževanje v šoli</t>
  </si>
  <si>
    <t>M1 PLLp</t>
  </si>
  <si>
    <t>OK8 OTEp ali OK9 FKMp</t>
  </si>
  <si>
    <t>Skupaj C</t>
  </si>
  <si>
    <t>Č - Praktično usposabljanje z delom (PUD)</t>
  </si>
  <si>
    <t>Praktično usposabljanje z delom</t>
  </si>
  <si>
    <t>4. l - strnjeno (25 dni/5 tednov)</t>
  </si>
  <si>
    <t>D - Interesne dejavnosti (ID)</t>
  </si>
  <si>
    <t>Interesne dejavnosti</t>
  </si>
  <si>
    <t>E - Odprti kurikul</t>
  </si>
  <si>
    <t>OK7 Tuj jezik 2 (ANG/NEM)</t>
  </si>
  <si>
    <t>OK8 Osnove tetoviranja (OTEp) -izbirno</t>
  </si>
  <si>
    <t>OK9 Filmske in karakterne maske (FKMp) -izbirno</t>
  </si>
  <si>
    <t>Matematika/tuji jezik za maturo</t>
  </si>
  <si>
    <t>Skupaj E</t>
  </si>
  <si>
    <t>Skupaj tedensko ur</t>
  </si>
  <si>
    <t>Poklicna matura (izdelek oz. storitev z zagovorom)</t>
  </si>
  <si>
    <t>Št. tednov izobraževanja  v šoli</t>
  </si>
  <si>
    <t>Št. tednov PUD</t>
  </si>
  <si>
    <t>Št. tednov interesnih dejavnosti</t>
  </si>
  <si>
    <t>Skupno število tednov izobraževanja</t>
  </si>
  <si>
    <t xml:space="preserve">4. letnik: I. polletje 1.-17. teden, II. polletje 18.-35. teden </t>
  </si>
  <si>
    <t xml:space="preserve">5. letnik: I polletje 1.-17. teden, II. polletje 18.-34. teden </t>
  </si>
  <si>
    <t>Dijaki se pri vajah in praksi delijo v 2 skupini v vseh oddelkih.</t>
  </si>
  <si>
    <t>1. letnik (1. aF, 1. bF, 1. cF, 1. dF)</t>
  </si>
  <si>
    <t>2. letnik  (2. aF, 2. bF, 2. cF)</t>
  </si>
  <si>
    <t>Skupno št.ur po predm.</t>
  </si>
  <si>
    <t>Skupno število po katalogu</t>
  </si>
  <si>
    <t>Kreditne točke</t>
  </si>
  <si>
    <t>1. polletje</t>
  </si>
  <si>
    <t>P2 Prvi tuji jezik - angleščina 1 (ANJ1)</t>
  </si>
  <si>
    <t>P2 Prvi tuji jezik - nemščina 1 (NEM1)</t>
  </si>
  <si>
    <t>P2 Matematika (MAT)</t>
  </si>
  <si>
    <t xml:space="preserve">P4 Umetnost (UME) </t>
  </si>
  <si>
    <t>P5 Naravoslovje (NAR)+ 7 ur vaj</t>
  </si>
  <si>
    <t xml:space="preserve">P5 Naravoslovje (NAR V) - vaje </t>
  </si>
  <si>
    <t>1 (izm.)</t>
  </si>
  <si>
    <t>P6 Družboslovje (DRU)</t>
  </si>
  <si>
    <t xml:space="preserve">P7 Športna vzgoja (ŠVZ) </t>
  </si>
  <si>
    <t>M1 Osnove frizerstva (OFRI)-teorija - skupno 363</t>
  </si>
  <si>
    <t xml:space="preserve">M1 Osnove frizerstva (OFRI)-vaje </t>
  </si>
  <si>
    <t>M1 Osnove frizerstva (OFRI) - praksa</t>
  </si>
  <si>
    <t>M1 -Osnove frizerstva - ženska praksa (7,64)</t>
  </si>
  <si>
    <t>M1 - Osnove frizerstva - moška praksa</t>
  </si>
  <si>
    <t>M2Frizerstvo - teorija (FRIt)- (skupno 417 - 2l, 192 -3.l)</t>
  </si>
  <si>
    <t>M2 Frizerstvo - vaje (FRIv)</t>
  </si>
  <si>
    <t>M2 Frizerstvo -praksa</t>
  </si>
  <si>
    <t>M2 - Frizerstvo - ženska praksa (7,64)</t>
  </si>
  <si>
    <t>M2 - Frizerstvo - moška praksa</t>
  </si>
  <si>
    <r>
      <t>M3 Ličenje (LIČ)</t>
    </r>
    <r>
      <rPr>
        <i/>
        <sz val="10"/>
        <rFont val="Calibri Light"/>
        <family val="2"/>
        <charset val="238"/>
      </rPr>
      <t xml:space="preserve"> </t>
    </r>
    <r>
      <rPr>
        <sz val="10"/>
        <rFont val="Calibri Light"/>
        <family val="2"/>
        <charset val="238"/>
      </rPr>
      <t>-teorija</t>
    </r>
  </si>
  <si>
    <r>
      <t>M3 Ličenje (LIČ)</t>
    </r>
    <r>
      <rPr>
        <i/>
        <sz val="10"/>
        <rFont val="Calibri Light"/>
        <family val="2"/>
        <charset val="238"/>
      </rPr>
      <t xml:space="preserve"> </t>
    </r>
    <r>
      <rPr>
        <sz val="10"/>
        <rFont val="Calibri Light"/>
        <family val="2"/>
        <charset val="238"/>
      </rPr>
      <t>-praksa</t>
    </r>
  </si>
  <si>
    <t>M4 Nega rok in nohtov (NRN)-teorija - skupno 66 ur (3 ure skupno T)</t>
  </si>
  <si>
    <t>M4 Nega rok in nohtov (NRN)-praksa 1,8 (2,7 ure/teden)</t>
  </si>
  <si>
    <t>M5 Lasničarski izdelki (LASI)-praksa</t>
  </si>
  <si>
    <t>M6 Digitalna pismenost (DIP)</t>
  </si>
  <si>
    <t>M7 Poslovna komunikacija (POK)</t>
  </si>
  <si>
    <t>M8 Podjetništvo v stroki (POS)</t>
  </si>
  <si>
    <t>M9 Modeliranje nohtov (MON) ali                                                            M10 Oblikovanje namenskih pričesk (ONP) - izbirno</t>
  </si>
  <si>
    <t xml:space="preserve">C - Praktično izobraževanje v šoli  </t>
  </si>
  <si>
    <t>OK Napredne tehnike 1 (PRAM, PRAŽ, NRN)</t>
  </si>
  <si>
    <t>OK Napredne tehnike 2 (PRAŽ, LIČ)</t>
  </si>
  <si>
    <t>OK Napredne tehnike 3 (PRAŽ, ONP)</t>
  </si>
  <si>
    <t>Skupaj (spada k frizerstvu)</t>
  </si>
  <si>
    <t xml:space="preserve">Praktično usposabljanje z delom </t>
  </si>
  <si>
    <t>1. l - II. polletje - strnjeno</t>
  </si>
  <si>
    <t>2.l - pon. ali pet. (od nov. 2023)</t>
  </si>
  <si>
    <t>D - Druge oblike vzgojno-izobraževalnega dela</t>
  </si>
  <si>
    <t>Aktivno državljanstvo</t>
  </si>
  <si>
    <t>OK M5 - Nemščina 2/Angleščina 2</t>
  </si>
  <si>
    <t>OK M6 - PUD (integrirano)</t>
  </si>
  <si>
    <t>Zaključni izpit</t>
  </si>
  <si>
    <t>Št. tednov izobraževanja v šoli</t>
  </si>
  <si>
    <t>Skupaj kreditnih točk</t>
  </si>
  <si>
    <t>1. letnik: I. polletje 1.-17. teden, II. polletje 18.-35. teden</t>
  </si>
  <si>
    <t>2. letnik: I polletje 1.-17. teden, II. polletje 18.-35. teden</t>
  </si>
  <si>
    <t>3. letnik: I polletje 1.-17. teden, II. polletje 18.-32. teden</t>
  </si>
  <si>
    <t>PUD</t>
  </si>
  <si>
    <t>dni</t>
  </si>
  <si>
    <t>št. ur</t>
  </si>
  <si>
    <t>teden</t>
  </si>
  <si>
    <t>1. letnik -srtnjeno</t>
  </si>
  <si>
    <t>7,6 UR</t>
  </si>
  <si>
    <t>2. letnik - pon./pet.</t>
  </si>
  <si>
    <t>SKUPAJ</t>
  </si>
  <si>
    <t>3. letnik - strnjeno</t>
  </si>
  <si>
    <t>3.cF</t>
  </si>
  <si>
    <t>1. letnik (1.aGRO)</t>
  </si>
  <si>
    <t>2. letnik  (2.aGRO)</t>
  </si>
  <si>
    <t>3. letnik  (3.aGRO)</t>
  </si>
  <si>
    <t>P3 Matematika (MAT)</t>
  </si>
  <si>
    <t>P4 Naravoslovje (NAR)</t>
  </si>
  <si>
    <t xml:space="preserve">P4 Naravoslovje (NAR V) - 7 ur vaje </t>
  </si>
  <si>
    <t>P5 Družboslovje (DRU)</t>
  </si>
  <si>
    <t xml:space="preserve">P6 Športna vzgoja (ŠVZ) </t>
  </si>
  <si>
    <t>M1 Umetnost in grafično oblikovanje (UGO)</t>
  </si>
  <si>
    <t>M2 Tisk - (TIS)</t>
  </si>
  <si>
    <t>TISp -praksa</t>
  </si>
  <si>
    <t xml:space="preserve">M3 Grafična dodelava (GRD) </t>
  </si>
  <si>
    <t>M3 GRDp - praksa</t>
  </si>
  <si>
    <t>M4 Grafični procesi (GRP) izbirno</t>
  </si>
  <si>
    <t>M5 Od odtisa do grafičnega izdelka (OGI)-OK</t>
  </si>
  <si>
    <t>M6 Priprava delovnih procesov (PDP)-izbirno</t>
  </si>
  <si>
    <t>M6 PDPp</t>
  </si>
  <si>
    <t>M7 GTPp</t>
  </si>
  <si>
    <t xml:space="preserve">M2 </t>
  </si>
  <si>
    <t>M3</t>
  </si>
  <si>
    <t>M4 ALI M5</t>
  </si>
  <si>
    <t>M6 ALI M7</t>
  </si>
  <si>
    <t>D - Interesne dejavnosti</t>
  </si>
  <si>
    <t>M5 Od odtisa do grafičnega izdelka (OGI)</t>
  </si>
  <si>
    <t>OK M11 Knjigovezništvo (KNJp)</t>
  </si>
  <si>
    <t>OK M12 Sitotisk</t>
  </si>
  <si>
    <t>OK M8 Digitalna pismenost (DIP)</t>
  </si>
  <si>
    <t>OK M10 Nemščina/angleščina 2 v sodelovanju s stroko</t>
  </si>
  <si>
    <t>OK PUD</t>
  </si>
  <si>
    <t>M1 Umetnost in grafično oblikovanje (UGO) - integrirana umetnost</t>
  </si>
  <si>
    <t>M4 Grafični procesi (GRP) ali M5 Od odtisa do grafičnega izdelka (OGI)</t>
  </si>
  <si>
    <t>M6 Priprava delovnih procesov (PDP) ali M7 Grafična priprava za tisk (GPT)</t>
  </si>
  <si>
    <t xml:space="preserve">IZVEDBENI PREDMETNIK SPI, GRAFIČNI OPERATER 2024/25 </t>
  </si>
  <si>
    <t>1.l strnjeno - 114 ur</t>
  </si>
  <si>
    <t>2.l strnjeno - 190 ur</t>
  </si>
  <si>
    <t>3.l strnjeno 684 ur (2 dni v tednu+</t>
  </si>
  <si>
    <t>IZVEDBENI PREDMETNIK FRIZER 2024/25</t>
  </si>
  <si>
    <t xml:space="preserve">3. letnik </t>
  </si>
  <si>
    <t xml:space="preserve">3.l - PUD - II. poll. (3.aF, 3.bF)/I.polletje (3.cF) strnjeno </t>
  </si>
  <si>
    <t>3.bF, 3.dF</t>
  </si>
  <si>
    <t>I.poll</t>
  </si>
  <si>
    <t>II. poll.</t>
  </si>
  <si>
    <t>P7 Športna vzgoja (ŠVZ) -2/0 (3.bF, 3.dF) ali 0/2 (3.cF)</t>
  </si>
  <si>
    <t>OK M9 Poslovna komunikacija(POK)</t>
  </si>
  <si>
    <t>OK ŠVZ</t>
  </si>
  <si>
    <t>1. letnik (1.aIZO)</t>
  </si>
  <si>
    <t>2. letnik  (2.aIZO)</t>
  </si>
  <si>
    <t>3. letnik  (3.aIZO)</t>
  </si>
  <si>
    <t>P4 Umetnost</t>
  </si>
  <si>
    <t>P5 Naravoslovje (NAR)</t>
  </si>
  <si>
    <t xml:space="preserve">P5 Naravoslovje (NAR V) - 7 ur vaje </t>
  </si>
  <si>
    <t>M1 Osnove v tekstilstvu (OVT)</t>
  </si>
  <si>
    <t>M2 Ženska in moška oblačila (ŽMO)</t>
  </si>
  <si>
    <t>ŽMOp - praksa</t>
  </si>
  <si>
    <t>M3 Otroška oblačila (OOB) - se ne izvaja</t>
  </si>
  <si>
    <t>OOBp - izbirno</t>
  </si>
  <si>
    <t>M4 Športna oblačila (ŠOB) - izbirno</t>
  </si>
  <si>
    <t>ŠOBp - praksa</t>
  </si>
  <si>
    <t>M5 Krojaštvo - ženska oblačila (KROŽ) - izbirno</t>
  </si>
  <si>
    <t>KROŽp - praksa</t>
  </si>
  <si>
    <t>M6 Krojaštvo - moška oblačila (KROM) - izbirno (OK)</t>
  </si>
  <si>
    <t>KROMp - praksa</t>
  </si>
  <si>
    <t>M7 Nega in vzdrževanje (NVZ) - izbirno (OK)</t>
  </si>
  <si>
    <t>NVZp - praksa</t>
  </si>
  <si>
    <t>M2</t>
  </si>
  <si>
    <t>M4</t>
  </si>
  <si>
    <t>M5</t>
  </si>
  <si>
    <t>M6 (OK)</t>
  </si>
  <si>
    <t>M7 (OK)</t>
  </si>
  <si>
    <t xml:space="preserve">1.l strnjeno  15 dni  - 3 tedne </t>
  </si>
  <si>
    <t>2.l strnjeno 25 dni (15 + 10 OK) - 5 tednov</t>
  </si>
  <si>
    <t>3.l strnjeno 90 dni - 18 tednov</t>
  </si>
  <si>
    <t>M6 Krojaštvo -moška oblačila - KROMt</t>
  </si>
  <si>
    <t>KROMp</t>
  </si>
  <si>
    <t>M7 Nega in vzdrževanje (osnove) NVZt</t>
  </si>
  <si>
    <t>NVZp</t>
  </si>
  <si>
    <t>M3 Otroška oblačila (OOB)  ali M4 Športna oblačila (ŠOB)</t>
  </si>
  <si>
    <t xml:space="preserve">M5 Krojaštvo - ženska oblačila (KROŽ) ali M6 Krojaštvo - moška oblačila (KROM) ali M7 Nega in vzdrževanje (NVZ) </t>
  </si>
  <si>
    <t>IZVEDBENI PREDMETNIK SPI, IZDELOVALEC OBLAČIL 2024/25</t>
  </si>
  <si>
    <t>OK M9 Poslovna komunikacija (POK)</t>
  </si>
  <si>
    <t>M7 Grafična priprava za tisk (GPT) -OK</t>
  </si>
  <si>
    <t>OK M7 Grafična priprava za tisk (GPT)</t>
  </si>
  <si>
    <t>Dokumenti v grafičnem procesu (DGP)</t>
  </si>
  <si>
    <t>OGIp+zaključna naloga</t>
  </si>
  <si>
    <t>OK M7 GPTp</t>
  </si>
  <si>
    <t>1. letnik (1. aMT, 1. bMT)</t>
  </si>
  <si>
    <t>2. letnik (2. aMT, 2. bMT)</t>
  </si>
  <si>
    <t>3. letnik (3. aMT, 3. bMT)</t>
  </si>
  <si>
    <t>4. letnik (4. aMT, 4. bMT)</t>
  </si>
  <si>
    <t xml:space="preserve">P2 Matematika (MAT)  </t>
  </si>
  <si>
    <t>P3 Tuji jezik (ANJ1, NEM1)</t>
  </si>
  <si>
    <t>P7 Sociologija - izbirno (SOC) ali</t>
  </si>
  <si>
    <t>P8 Psihologija - izbirno (PSI)</t>
  </si>
  <si>
    <t>P9 Fizika (FIZ)</t>
  </si>
  <si>
    <r>
      <t>P9 Fizika - vaje (FIZ -V)</t>
    </r>
    <r>
      <rPr>
        <sz val="8"/>
        <color indexed="10"/>
        <rFont val="Candara"/>
        <family val="2"/>
        <charset val="238"/>
      </rPr>
      <t xml:space="preserve"> </t>
    </r>
  </si>
  <si>
    <t>P10 Kemija (KEM)</t>
  </si>
  <si>
    <r>
      <t>P10 Kemija - vaje (KEM -V) -</t>
    </r>
    <r>
      <rPr>
        <i/>
        <sz val="10"/>
        <rFont val="Candara"/>
        <family val="2"/>
        <charset val="238"/>
      </rPr>
      <t xml:space="preserve"> celo leto</t>
    </r>
  </si>
  <si>
    <t>P12 Športna vzgoja (ŠVZ)</t>
  </si>
  <si>
    <t>M1 Grafično oblikovanje-teorija (GOB)</t>
  </si>
  <si>
    <t>M1 Grafično oblikovanje - praksa (GOB-PRA)</t>
  </si>
  <si>
    <t>0/3-3/0</t>
  </si>
  <si>
    <t>M2 Grafični in medijski procesi (GMP)</t>
  </si>
  <si>
    <t>M2 Grafični in medijski procesi - praksa (GMP - PRA)</t>
  </si>
  <si>
    <t>2 (izm)</t>
  </si>
  <si>
    <t>M3 Kakovost in trženje (KIT)</t>
  </si>
  <si>
    <r>
      <t>M4 Inf. kom. teh. (IKT)</t>
    </r>
    <r>
      <rPr>
        <sz val="10"/>
        <color indexed="10"/>
        <rFont val="Candara"/>
        <family val="2"/>
        <charset val="238"/>
      </rPr>
      <t xml:space="preserve"> </t>
    </r>
  </si>
  <si>
    <t xml:space="preserve">M4  Inf. kom. teh - praksa (IKT -PRA) </t>
  </si>
  <si>
    <t>M5 Tipografija in reprodukcija (TIR)</t>
  </si>
  <si>
    <t>M5 Tipografija in reprodukcija -praksa (TIR -PRA)</t>
  </si>
  <si>
    <t>M6 Medijsko oblikovanje (MDO)</t>
  </si>
  <si>
    <t>M6 Medijsko oblikovanje vaje - praksa (MDO -PRA)</t>
  </si>
  <si>
    <t>M7 Izražanje s sliko in zvokom -  (ISZ) (teorija skupaj s prakso)</t>
  </si>
  <si>
    <t>M7 Izražanje s sliko in zvokom - praksa (ISZ - PRA)</t>
  </si>
  <si>
    <t>M10 Snemanje in montaža  - (SNE) ali (ARP)</t>
  </si>
  <si>
    <t>M8 Grafični reprodukcijski sistemi- praksa (GRS) ali (MMP)</t>
  </si>
  <si>
    <t>M11 Multimedijska produkcija - praksa (MMP) ali (GRS)</t>
  </si>
  <si>
    <t>Terenske vaje - 10 ur (2., 3., 4. letnik)</t>
  </si>
  <si>
    <t>Praktični pouk (v okviru strokovnih modulov)</t>
  </si>
  <si>
    <t>2. l- 2 tedna</t>
  </si>
  <si>
    <t>3. l - 2. tedna</t>
  </si>
  <si>
    <t>Nemščina/angleščina 2 v sodelovanju s stroko</t>
  </si>
  <si>
    <t>Slovenščina v sodelovanju s stroko</t>
  </si>
  <si>
    <t>Tuj jezik 1 za stroko ali</t>
  </si>
  <si>
    <t>Uporabna matematika</t>
  </si>
  <si>
    <t>Zgodovina</t>
  </si>
  <si>
    <t>Fotografija za medije - pra (FZM-OK)</t>
  </si>
  <si>
    <t xml:space="preserve"> Vizualni efekti (VEF-OK)</t>
  </si>
  <si>
    <t xml:space="preserve">Informatika za medije+socialna omrežja - pra (IZMSO-OK) </t>
  </si>
  <si>
    <t>3D modeliranje (3DM) ali Uporabniški vmesniki (UPV)</t>
  </si>
  <si>
    <t>Zvok in luč (ZVL) ali Napredno programiranje (NAP)</t>
  </si>
  <si>
    <t>2. letnik: I polletje 1.-17. teden, II. polletje 18.-33. teden + 2. tedna PUD</t>
  </si>
  <si>
    <t>3. letnik: I polletje 1.-17. teden, II. polletje 18.-33. teden+ 2. tedna PUD</t>
  </si>
  <si>
    <t>4. letnik: I. polletje 1.-17. teden, II. polletje 18.-34. teden</t>
  </si>
  <si>
    <t>Dijaki se pri vajah delijo v 2 skupini v vseh oddelkih.</t>
  </si>
  <si>
    <t xml:space="preserve">Izbirni splošnoizobraževalni predmeti: šola oz. dijak lahko izbere sociologijo ali psihologijo. </t>
  </si>
  <si>
    <t>Izbirni strokovni moduli: šola ali dijak lahko izbere:</t>
  </si>
  <si>
    <t>a) modul M8 »Grafični reprodukcijski sistemi« in modul M9 »Animacija v ravnini in prostoru« ali</t>
  </si>
  <si>
    <t>b) modul M10 »Snemanje in montaža« in modul M11 »Multimedijska produkcija«.</t>
  </si>
  <si>
    <t>Največje tedensko število ur pouka je 33.</t>
  </si>
  <si>
    <t>PUD - max. 38 polnih ur/teden strnjeno</t>
  </si>
  <si>
    <t>PUD+PRA = max. 36 polnih ur/teden</t>
  </si>
  <si>
    <t>polna ura = 60 min</t>
  </si>
  <si>
    <t xml:space="preserve"> Šola pripravi program praktičnega izobraževanja v delovnem procesu.</t>
  </si>
  <si>
    <t xml:space="preserve">Dijak izbere vsebinske sklope za eno od področij: GOB, OUP, MOB. </t>
  </si>
  <si>
    <t xml:space="preserve">Informatika je integrirana v vsebinske sklope: LIT, PRT, KIM. </t>
  </si>
  <si>
    <t xml:space="preserve">Psihologija je integrirana v vsebinske sklope:RIS, LIT, OUP, MOB. </t>
  </si>
  <si>
    <t>izm. = vsaka skupina en teden</t>
  </si>
  <si>
    <t>Umetnostna zgodovina 1</t>
  </si>
  <si>
    <t>Slovenščina 1</t>
  </si>
  <si>
    <t>Interesne dejavnosti (ID)</t>
  </si>
  <si>
    <t>Praktično usposabljnaje z delom</t>
  </si>
  <si>
    <t>M9 Modno oblikovanje - praksa (MOBp)</t>
  </si>
  <si>
    <t>M7 Oblikovanje uporabnih predmetov -praksa (OUPp)</t>
  </si>
  <si>
    <t>M5 Grafično oblikovanje - praksa (GOBp)</t>
  </si>
  <si>
    <t>M9 Modno oblikovanje - izbirno (MOB-PRA) - praksa</t>
  </si>
  <si>
    <t>M8 Konstrukcija in modeliranje (KIM - RAČ- PRA)</t>
  </si>
  <si>
    <t>M7 Oblikovanje uporabnih predmetov - izbirno (OUP)</t>
  </si>
  <si>
    <t>M6 Predstavitvene tehnike - praksa  (PRT-PRA)</t>
  </si>
  <si>
    <t>M5 Grafično oblikovanje -praksa (GOB-PRA)</t>
  </si>
  <si>
    <t>M3 Podjetništvo in trženje (PIT)</t>
  </si>
  <si>
    <t>Risanje - psihologija</t>
  </si>
  <si>
    <t>M2 Risanje (RIS)</t>
  </si>
  <si>
    <t>M1 Umetnostna zgodovina (UZG)</t>
  </si>
  <si>
    <t>P10 Športna vzgoja (ŠVZ) 1. ura CSD (3.l, 4.l)</t>
  </si>
  <si>
    <t xml:space="preserve">P9 Biologija - vaje (BIO - V) </t>
  </si>
  <si>
    <t xml:space="preserve">P9 Biologija (BIO) </t>
  </si>
  <si>
    <t>P8 Kemija - vaje (KEM - V)</t>
  </si>
  <si>
    <t>P8 Kemija (KEM)</t>
  </si>
  <si>
    <t>P7 Fizika - vaje (FIZ - V)</t>
  </si>
  <si>
    <t>P7 Fizika (FIZ)</t>
  </si>
  <si>
    <t xml:space="preserve">P6 Sociologija (SOC) </t>
  </si>
  <si>
    <t>P5 Geografija (GEO)</t>
  </si>
  <si>
    <t>P4 Zgodovina (ZGO)</t>
  </si>
  <si>
    <t>1 .polletje</t>
  </si>
  <si>
    <t>Število ur po katalogu</t>
  </si>
  <si>
    <t>4. letnik (4. a MOUP, 4. bGO)</t>
  </si>
  <si>
    <t>3. letnik (3. aMOUP, 3.bGO)</t>
  </si>
  <si>
    <t>2. letnik (2. aMOUP, 2. bGO)</t>
  </si>
  <si>
    <t>1. letnik (1. aMOUP, 1. bGO)</t>
  </si>
  <si>
    <t>IZVEDBENI PREDMETNIK TEHNIK OBLIKOVANJA 2024/25</t>
  </si>
  <si>
    <t>Scenografija (SCE) - obikovalec uporabnih predmetov</t>
  </si>
  <si>
    <t>Oblikovanje tekstilij (OBT) - modni oblikovalec</t>
  </si>
  <si>
    <t>3D oblikovanje  (3D-OBA) - grafični oblikovalec</t>
  </si>
  <si>
    <r>
      <t>M4 Likovna teorija  (LIT)</t>
    </r>
    <r>
      <rPr>
        <sz val="8"/>
        <rFont val="Candara"/>
        <family val="2"/>
        <charset val="238"/>
      </rPr>
      <t xml:space="preserve"> -</t>
    </r>
  </si>
  <si>
    <t>M5 Grafično oblikovanje - izbirno (GOB)  - grafični oblikovalec</t>
  </si>
  <si>
    <t>M4 Likovna teorija - skupina 1/skupina 2 - izmenično - - grafični oblikovalec</t>
  </si>
  <si>
    <t>M7 Oblikovanje uporabnih predmetov - praksa (OUP-PRA) - obl. upor. predm.</t>
  </si>
  <si>
    <t>M6 Predstavitvene tehnike - praksa  (PRT-PRA) - obl. upor. predm.</t>
  </si>
  <si>
    <t>M8 Konstrukcija in modeliranje - izbirno (KIM) - modni obl.</t>
  </si>
  <si>
    <t xml:space="preserve">M9 Modno oblikovanje - izbirno (MOB)-modni obl. </t>
  </si>
  <si>
    <t>OVTp- praksa</t>
  </si>
  <si>
    <t xml:space="preserve">Uporabna matematika ali </t>
  </si>
  <si>
    <t>tuj jezik 1</t>
  </si>
  <si>
    <t>Raziskovalna/zaključna naloga</t>
  </si>
  <si>
    <t>IZVEDBENI PREDMETNIK PTI- FRIZERSKI TEHNIK 2024/25</t>
  </si>
  <si>
    <t>P10 Biologija vaje  (BIO -V) - 4 UR vaj</t>
  </si>
  <si>
    <t>M1 Preparati za lase in lasišče PLLt</t>
  </si>
  <si>
    <t>M1  PLLp</t>
  </si>
  <si>
    <t>M2 Barve in oblikovne spremembe las BOSt</t>
  </si>
  <si>
    <t>M3 Sodobni trendi v frizerstvu (STFt)</t>
  </si>
  <si>
    <t>M4 Frizersko stiliranje (FRSt)</t>
  </si>
  <si>
    <t>M6 BRIp ali M7 (NNLp)</t>
  </si>
  <si>
    <t>OK10 vezano na M1</t>
  </si>
  <si>
    <t>OK 10 vezano na M1 - praksa</t>
  </si>
  <si>
    <t>Skupaj A+B+E</t>
  </si>
  <si>
    <t>IZVEDBENI PREDMETNIK PTI- FRIZERSKI TEHNIK 2023/24</t>
  </si>
  <si>
    <t>M9 Animacija v ravnini in prostoru - praksa  (ARP) ali (SNE)                               Opomba: ARP se ne izvaja v šol. letu 2024/25</t>
  </si>
  <si>
    <t>IZVEDBENI PREDMETNIK MEDIJSKI TEHNIK  2024/25</t>
  </si>
  <si>
    <t>Skupaj (A+B+Č+D+E+poklicna matura)</t>
  </si>
  <si>
    <t>Skupaj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</si>
</sst>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/\ m/\ yyyy;@"/>
  </numFmts>
  <fonts count="59" x14ac:knownFonts="1">
    <font>
      <sz val="11"/>
      <color theme="1"/>
      <name val="Calibri"/>
      <family val="2"/>
      <charset val="238"/>
      <scheme val="minor"/>
    </font>
    <font>
      <sz val="10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Times New Roman CE"/>
      <family val="1"/>
      <charset val="238"/>
    </font>
    <font>
      <b/>
      <sz val="12"/>
      <name val="Calibri Light"/>
      <family val="2"/>
      <charset val="238"/>
    </font>
    <font>
      <sz val="10"/>
      <name val="Calibri Light"/>
      <family val="2"/>
      <charset val="238"/>
    </font>
    <font>
      <sz val="9"/>
      <name val="Calibri Light"/>
      <family val="2"/>
      <charset val="238"/>
    </font>
    <font>
      <b/>
      <i/>
      <sz val="12"/>
      <name val="Calibri Light"/>
      <family val="2"/>
      <charset val="238"/>
    </font>
    <font>
      <b/>
      <sz val="10"/>
      <name val="Calibri Light"/>
      <family val="2"/>
      <charset val="238"/>
    </font>
    <font>
      <b/>
      <i/>
      <sz val="9"/>
      <name val="Calibri Light"/>
      <family val="2"/>
      <charset val="238"/>
    </font>
    <font>
      <sz val="8"/>
      <name val="Calibri Light"/>
      <family val="2"/>
      <charset val="238"/>
    </font>
    <font>
      <i/>
      <sz val="10"/>
      <name val="Calibri Light"/>
      <family val="2"/>
      <charset val="238"/>
    </font>
    <font>
      <b/>
      <i/>
      <sz val="10"/>
      <name val="Calibri Light"/>
      <family val="2"/>
      <charset val="238"/>
    </font>
    <font>
      <sz val="11"/>
      <name val="Calibri Light"/>
      <family val="2"/>
      <charset val="238"/>
    </font>
    <font>
      <b/>
      <sz val="11"/>
      <name val="Calibri Light"/>
      <family val="2"/>
      <charset val="238"/>
    </font>
    <font>
      <b/>
      <strike/>
      <sz val="10"/>
      <name val="Calibri Light"/>
      <family val="2"/>
      <charset val="238"/>
    </font>
    <font>
      <b/>
      <i/>
      <strike/>
      <sz val="10"/>
      <name val="Calibri Light"/>
      <family val="2"/>
      <charset val="238"/>
    </font>
    <font>
      <b/>
      <sz val="12"/>
      <name val="Calibri Light"/>
      <family val="2"/>
      <charset val="238"/>
      <scheme val="major"/>
    </font>
    <font>
      <sz val="9"/>
      <name val="Calibri Light"/>
      <family val="2"/>
      <charset val="238"/>
      <scheme val="major"/>
    </font>
    <font>
      <b/>
      <sz val="9"/>
      <name val="Calibri Light"/>
      <family val="2"/>
      <charset val="238"/>
      <scheme val="major"/>
    </font>
    <font>
      <b/>
      <sz val="8"/>
      <name val="Calibri Light"/>
      <family val="2"/>
      <charset val="238"/>
      <scheme val="major"/>
    </font>
    <font>
      <sz val="11"/>
      <name val="Calibri Light"/>
      <family val="2"/>
      <charset val="238"/>
      <scheme val="major"/>
    </font>
    <font>
      <b/>
      <sz val="11"/>
      <name val="Calibri Light"/>
      <family val="2"/>
      <charset val="238"/>
      <scheme val="major"/>
    </font>
    <font>
      <b/>
      <sz val="9"/>
      <color rgb="FFFF0000"/>
      <name val="Calibri Light"/>
      <family val="2"/>
      <charset val="238"/>
      <scheme val="major"/>
    </font>
    <font>
      <strike/>
      <sz val="10"/>
      <name val="Calibri Light"/>
      <family val="2"/>
      <charset val="238"/>
      <scheme val="major"/>
    </font>
    <font>
      <b/>
      <sz val="14"/>
      <name val="Calibri Light"/>
      <family val="2"/>
      <charset val="238"/>
      <scheme val="major"/>
    </font>
    <font>
      <sz val="10"/>
      <color rgb="FF000000"/>
      <name val="Calibri"/>
      <family val="2"/>
      <charset val="238"/>
      <scheme val="minor"/>
    </font>
    <font>
      <sz val="10"/>
      <name val="Arial CE"/>
      <charset val="238"/>
    </font>
    <font>
      <b/>
      <sz val="10"/>
      <color theme="3" tint="0.39997558519241921"/>
      <name val="Candara"/>
      <family val="2"/>
      <charset val="238"/>
    </font>
    <font>
      <b/>
      <sz val="12"/>
      <name val="Candara"/>
      <family val="2"/>
      <charset val="238"/>
    </font>
    <font>
      <b/>
      <i/>
      <sz val="12"/>
      <color indexed="10"/>
      <name val="Candara"/>
      <family val="2"/>
      <charset val="238"/>
    </font>
    <font>
      <sz val="10"/>
      <name val="Candara"/>
      <family val="2"/>
      <charset val="238"/>
    </font>
    <font>
      <sz val="9"/>
      <name val="Candara"/>
      <family val="2"/>
      <charset val="238"/>
    </font>
    <font>
      <b/>
      <sz val="9"/>
      <name val="Candara"/>
      <family val="2"/>
      <charset val="238"/>
    </font>
    <font>
      <b/>
      <sz val="10"/>
      <name val="Candara"/>
      <family val="2"/>
      <charset val="238"/>
    </font>
    <font>
      <sz val="9"/>
      <color theme="1"/>
      <name val="Candara"/>
      <family val="2"/>
      <charset val="238"/>
    </font>
    <font>
      <sz val="8"/>
      <name val="Candara"/>
      <family val="2"/>
      <charset val="238"/>
    </font>
    <font>
      <i/>
      <sz val="10"/>
      <name val="Candara"/>
      <family val="2"/>
      <charset val="238"/>
    </font>
    <font>
      <sz val="8"/>
      <color indexed="10"/>
      <name val="Candara"/>
      <family val="2"/>
      <charset val="238"/>
    </font>
    <font>
      <b/>
      <i/>
      <sz val="10"/>
      <name val="Candara"/>
      <family val="2"/>
      <charset val="238"/>
    </font>
    <font>
      <b/>
      <i/>
      <sz val="10"/>
      <name val="Candara"/>
      <family val="2"/>
    </font>
    <font>
      <sz val="10"/>
      <color theme="4" tint="-0.249977111117893"/>
      <name val="Candara"/>
      <family val="2"/>
      <charset val="238"/>
    </font>
    <font>
      <sz val="10"/>
      <color indexed="10"/>
      <name val="Candara"/>
      <family val="2"/>
      <charset val="238"/>
    </font>
    <font>
      <sz val="10"/>
      <color theme="3" tint="-0.249977111117893"/>
      <name val="Candara"/>
      <family val="2"/>
      <charset val="238"/>
    </font>
    <font>
      <sz val="10"/>
      <color theme="9" tint="-0.249977111117893"/>
      <name val="Candara"/>
      <family val="2"/>
      <charset val="238"/>
    </font>
    <font>
      <i/>
      <sz val="10"/>
      <color theme="9" tint="-0.249977111117893"/>
      <name val="Candara"/>
      <family val="2"/>
      <charset val="238"/>
    </font>
    <font>
      <sz val="10"/>
      <color rgb="FFFF0000"/>
      <name val="Candara"/>
      <family val="2"/>
      <charset val="238"/>
    </font>
    <font>
      <sz val="10"/>
      <color rgb="FF363435"/>
      <name val="Candara"/>
      <family val="2"/>
      <charset val="238"/>
    </font>
    <font>
      <i/>
      <sz val="10"/>
      <color rgb="FF00B050"/>
      <name val="Candara"/>
      <family val="2"/>
      <charset val="238"/>
    </font>
    <font>
      <b/>
      <i/>
      <sz val="10"/>
      <color rgb="FF00B050"/>
      <name val="Candara"/>
      <family val="2"/>
      <charset val="238"/>
    </font>
    <font>
      <b/>
      <i/>
      <sz val="10"/>
      <color rgb="FFFF0000"/>
      <name val="Candara"/>
      <family val="2"/>
      <charset val="238"/>
    </font>
    <font>
      <b/>
      <sz val="10"/>
      <color indexed="8"/>
      <name val="Candara"/>
      <family val="2"/>
      <charset val="238"/>
    </font>
    <font>
      <b/>
      <sz val="10"/>
      <color rgb="FFFF0000"/>
      <name val="Calibri Light"/>
      <family val="2"/>
      <charset val="238"/>
      <scheme val="major"/>
    </font>
    <font>
      <sz val="10"/>
      <color rgb="FFFF0000"/>
      <name val="Calibri Light"/>
      <family val="2"/>
      <charset val="238"/>
      <scheme val="major"/>
    </font>
    <font>
      <b/>
      <sz val="12"/>
      <color rgb="FFED37D7"/>
      <name val="Calibri Light"/>
      <family val="2"/>
      <charset val="238"/>
      <scheme val="major"/>
    </font>
    <font>
      <b/>
      <sz val="11"/>
      <color rgb="FFFF0000"/>
      <name val="Calibri"/>
      <family val="2"/>
      <charset val="238"/>
      <scheme val="minor"/>
    </font>
    <font>
      <b/>
      <sz val="14"/>
      <color theme="0"/>
      <name val="Calibri Light"/>
      <family val="2"/>
      <charset val="238"/>
      <scheme val="major"/>
    </font>
    <font>
      <sz val="8"/>
      <color theme="3" tint="-0.249977111117893"/>
      <name val="Candara"/>
      <family val="2"/>
      <charset val="238"/>
    </font>
    <font>
      <sz val="11"/>
      <color rgb="FF3F3F76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D37D7"/>
        <bgColor indexed="64"/>
      </patternFill>
    </fill>
    <fill>
      <patternFill patternType="solid">
        <fgColor rgb="FFFFCC99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">
    <xf numFmtId="0" fontId="0" fillId="0" borderId="0"/>
    <xf numFmtId="0" fontId="26" fillId="0" borderId="0"/>
    <xf numFmtId="0" fontId="27" fillId="0" borderId="0"/>
    <xf numFmtId="0" fontId="58" fillId="29" borderId="81" applyNumberFormat="0" applyAlignment="0" applyProtection="0"/>
  </cellStyleXfs>
  <cellXfs count="1646">
    <xf numFmtId="0" fontId="0" fillId="0" borderId="0" xfId="0"/>
    <xf numFmtId="0" fontId="1" fillId="0" borderId="0" xfId="0" applyFont="1"/>
    <xf numFmtId="0" fontId="2" fillId="0" borderId="0" xfId="0" applyFont="1"/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5" xfId="0" applyFont="1" applyBorder="1"/>
    <xf numFmtId="0" fontId="2" fillId="0" borderId="10" xfId="0" applyFont="1" applyBorder="1" applyAlignment="1">
      <alignment horizontal="center"/>
    </xf>
    <xf numFmtId="0" fontId="1" fillId="4" borderId="11" xfId="0" applyFont="1" applyFill="1" applyBorder="1" applyAlignment="1">
      <alignment horizontal="centerContinuous"/>
    </xf>
    <xf numFmtId="0" fontId="1" fillId="4" borderId="0" xfId="0" applyFont="1" applyFill="1" applyAlignment="1">
      <alignment horizontal="centerContinuous"/>
    </xf>
    <xf numFmtId="0" fontId="1" fillId="4" borderId="12" xfId="0" applyFont="1" applyFill="1" applyBorder="1" applyAlignment="1">
      <alignment horizontal="centerContinuous"/>
    </xf>
    <xf numFmtId="0" fontId="1" fillId="0" borderId="13" xfId="0" applyFont="1" applyBorder="1"/>
    <xf numFmtId="0" fontId="1" fillId="4" borderId="1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2" fillId="6" borderId="17" xfId="0" applyFont="1" applyFill="1" applyBorder="1"/>
    <xf numFmtId="0" fontId="1" fillId="6" borderId="14" xfId="0" applyFont="1" applyFill="1" applyBorder="1"/>
    <xf numFmtId="0" fontId="1" fillId="6" borderId="1" xfId="0" applyFont="1" applyFill="1" applyBorder="1"/>
    <xf numFmtId="0" fontId="1" fillId="6" borderId="15" xfId="0" applyFont="1" applyFill="1" applyBorder="1"/>
    <xf numFmtId="0" fontId="1" fillId="6" borderId="17" xfId="0" applyFont="1" applyFill="1" applyBorder="1"/>
    <xf numFmtId="0" fontId="1" fillId="6" borderId="18" xfId="0" applyFont="1" applyFill="1" applyBorder="1"/>
    <xf numFmtId="0" fontId="1" fillId="0" borderId="17" xfId="0" applyFont="1" applyBorder="1"/>
    <xf numFmtId="1" fontId="1" fillId="0" borderId="14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15" xfId="0" applyNumberFormat="1" applyFont="1" applyBorder="1" applyAlignment="1">
      <alignment horizontal="center"/>
    </xf>
    <xf numFmtId="1" fontId="1" fillId="0" borderId="17" xfId="0" applyNumberFormat="1" applyFont="1" applyBorder="1" applyAlignment="1">
      <alignment horizontal="center"/>
    </xf>
    <xf numFmtId="1" fontId="2" fillId="5" borderId="17" xfId="0" applyNumberFormat="1" applyFont="1" applyFill="1" applyBorder="1" applyAlignment="1">
      <alignment horizontal="center"/>
    </xf>
    <xf numFmtId="1" fontId="1" fillId="0" borderId="18" xfId="0" applyNumberFormat="1" applyFont="1" applyBorder="1" applyAlignment="1">
      <alignment horizontal="center"/>
    </xf>
    <xf numFmtId="0" fontId="1" fillId="0" borderId="17" xfId="0" applyFont="1" applyBorder="1" applyAlignment="1">
      <alignment wrapText="1"/>
    </xf>
    <xf numFmtId="0" fontId="1" fillId="0" borderId="19" xfId="0" applyFont="1" applyBorder="1" applyAlignment="1">
      <alignment horizontal="left"/>
    </xf>
    <xf numFmtId="1" fontId="1" fillId="0" borderId="20" xfId="0" applyNumberFormat="1" applyFont="1" applyBorder="1" applyAlignment="1">
      <alignment horizontal="center"/>
    </xf>
    <xf numFmtId="1" fontId="1" fillId="0" borderId="21" xfId="0" applyNumberFormat="1" applyFont="1" applyBorder="1" applyAlignment="1">
      <alignment horizontal="center"/>
    </xf>
    <xf numFmtId="1" fontId="1" fillId="0" borderId="22" xfId="0" applyNumberFormat="1" applyFont="1" applyBorder="1" applyAlignment="1">
      <alignment horizontal="center"/>
    </xf>
    <xf numFmtId="1" fontId="1" fillId="0" borderId="19" xfId="0" applyNumberFormat="1" applyFont="1" applyBorder="1" applyAlignment="1">
      <alignment horizontal="center"/>
    </xf>
    <xf numFmtId="1" fontId="2" fillId="5" borderId="19" xfId="0" applyNumberFormat="1" applyFont="1" applyFill="1" applyBorder="1" applyAlignment="1">
      <alignment horizontal="center"/>
    </xf>
    <xf numFmtId="1" fontId="1" fillId="0" borderId="23" xfId="0" applyNumberFormat="1" applyFont="1" applyBorder="1" applyAlignment="1">
      <alignment horizontal="center"/>
    </xf>
    <xf numFmtId="0" fontId="2" fillId="5" borderId="24" xfId="0" applyFont="1" applyFill="1" applyBorder="1"/>
    <xf numFmtId="1" fontId="2" fillId="5" borderId="25" xfId="0" applyNumberFormat="1" applyFont="1" applyFill="1" applyBorder="1" applyAlignment="1">
      <alignment horizontal="center"/>
    </xf>
    <xf numFmtId="1" fontId="2" fillId="5" borderId="26" xfId="0" applyNumberFormat="1" applyFont="1" applyFill="1" applyBorder="1" applyAlignment="1">
      <alignment horizontal="center"/>
    </xf>
    <xf numFmtId="1" fontId="2" fillId="5" borderId="27" xfId="0" applyNumberFormat="1" applyFont="1" applyFill="1" applyBorder="1" applyAlignment="1">
      <alignment horizontal="center"/>
    </xf>
    <xf numFmtId="1" fontId="2" fillId="5" borderId="24" xfId="0" applyNumberFormat="1" applyFont="1" applyFill="1" applyBorder="1" applyAlignment="1">
      <alignment horizontal="center"/>
    </xf>
    <xf numFmtId="1" fontId="2" fillId="5" borderId="28" xfId="0" applyNumberFormat="1" applyFont="1" applyFill="1" applyBorder="1" applyAlignment="1">
      <alignment horizontal="center"/>
    </xf>
    <xf numFmtId="0" fontId="2" fillId="0" borderId="29" xfId="0" applyFont="1" applyBorder="1"/>
    <xf numFmtId="1" fontId="2" fillId="0" borderId="30" xfId="0" applyNumberFormat="1" applyFont="1" applyBorder="1" applyAlignment="1">
      <alignment horizontal="center"/>
    </xf>
    <xf numFmtId="1" fontId="2" fillId="0" borderId="31" xfId="0" applyNumberFormat="1" applyFont="1" applyBorder="1" applyAlignment="1">
      <alignment horizontal="center"/>
    </xf>
    <xf numFmtId="1" fontId="2" fillId="0" borderId="32" xfId="0" applyNumberFormat="1" applyFont="1" applyBorder="1" applyAlignment="1">
      <alignment horizontal="center"/>
    </xf>
    <xf numFmtId="1" fontId="2" fillId="0" borderId="29" xfId="0" applyNumberFormat="1" applyFont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0" fontId="2" fillId="6" borderId="19" xfId="0" applyFont="1" applyFill="1" applyBorder="1"/>
    <xf numFmtId="0" fontId="1" fillId="6" borderId="20" xfId="0" applyFont="1" applyFill="1" applyBorder="1" applyAlignment="1">
      <alignment horizontal="center"/>
    </xf>
    <xf numFmtId="0" fontId="1" fillId="6" borderId="21" xfId="0" applyFont="1" applyFill="1" applyBorder="1" applyAlignment="1">
      <alignment horizontal="center"/>
    </xf>
    <xf numFmtId="0" fontId="1" fillId="6" borderId="22" xfId="0" applyFont="1" applyFill="1" applyBorder="1" applyAlignment="1">
      <alignment horizontal="center"/>
    </xf>
    <xf numFmtId="0" fontId="1" fillId="6" borderId="19" xfId="0" applyFont="1" applyFill="1" applyBorder="1" applyAlignment="1">
      <alignment horizontal="center"/>
    </xf>
    <xf numFmtId="1" fontId="1" fillId="6" borderId="23" xfId="0" applyNumberFormat="1" applyFont="1" applyFill="1" applyBorder="1" applyAlignment="1">
      <alignment horizontal="center"/>
    </xf>
    <xf numFmtId="0" fontId="1" fillId="0" borderId="29" xfId="0" applyFont="1" applyBorder="1"/>
    <xf numFmtId="1" fontId="1" fillId="0" borderId="30" xfId="0" applyNumberFormat="1" applyFont="1" applyBorder="1" applyAlignment="1">
      <alignment horizontal="center"/>
    </xf>
    <xf numFmtId="1" fontId="1" fillId="0" borderId="31" xfId="0" applyNumberFormat="1" applyFont="1" applyBorder="1" applyAlignment="1">
      <alignment horizontal="center"/>
    </xf>
    <xf numFmtId="1" fontId="1" fillId="0" borderId="32" xfId="0" applyNumberFormat="1" applyFont="1" applyBorder="1" applyAlignment="1">
      <alignment horizontal="center"/>
    </xf>
    <xf numFmtId="1" fontId="1" fillId="0" borderId="29" xfId="0" applyNumberFormat="1" applyFont="1" applyBorder="1" applyAlignment="1">
      <alignment horizontal="center"/>
    </xf>
    <xf numFmtId="1" fontId="2" fillId="5" borderId="29" xfId="0" applyNumberFormat="1" applyFont="1" applyFill="1" applyBorder="1" applyAlignment="1">
      <alignment horizontal="center"/>
    </xf>
    <xf numFmtId="0" fontId="1" fillId="0" borderId="33" xfId="0" applyFont="1" applyBorder="1"/>
    <xf numFmtId="1" fontId="1" fillId="0" borderId="34" xfId="0" applyNumberFormat="1" applyFont="1" applyBorder="1" applyAlignment="1">
      <alignment horizontal="center"/>
    </xf>
    <xf numFmtId="1" fontId="1" fillId="0" borderId="35" xfId="0" applyNumberFormat="1" applyFont="1" applyBorder="1" applyAlignment="1">
      <alignment horizontal="center"/>
    </xf>
    <xf numFmtId="1" fontId="1" fillId="0" borderId="36" xfId="0" applyNumberFormat="1" applyFont="1" applyBorder="1" applyAlignment="1">
      <alignment horizontal="center"/>
    </xf>
    <xf numFmtId="1" fontId="1" fillId="0" borderId="33" xfId="0" applyNumberFormat="1" applyFont="1" applyBorder="1" applyAlignment="1">
      <alignment horizontal="center"/>
    </xf>
    <xf numFmtId="1" fontId="2" fillId="5" borderId="33" xfId="0" applyNumberFormat="1" applyFont="1" applyFill="1" applyBorder="1" applyAlignment="1">
      <alignment horizontal="center"/>
    </xf>
    <xf numFmtId="1" fontId="1" fillId="0" borderId="37" xfId="0" applyNumberFormat="1" applyFont="1" applyBorder="1" applyAlignment="1">
      <alignment horizontal="center"/>
    </xf>
    <xf numFmtId="0" fontId="1" fillId="0" borderId="24" xfId="0" applyFont="1" applyBorder="1"/>
    <xf numFmtId="1" fontId="1" fillId="0" borderId="25" xfId="0" applyNumberFormat="1" applyFont="1" applyBorder="1" applyAlignment="1">
      <alignment horizontal="center"/>
    </xf>
    <xf numFmtId="1" fontId="1" fillId="0" borderId="26" xfId="0" applyNumberFormat="1" applyFont="1" applyBorder="1" applyAlignment="1">
      <alignment horizontal="center"/>
    </xf>
    <xf numFmtId="1" fontId="1" fillId="0" borderId="27" xfId="0" applyNumberFormat="1" applyFont="1" applyBorder="1" applyAlignment="1">
      <alignment horizontal="center"/>
    </xf>
    <xf numFmtId="1" fontId="1" fillId="0" borderId="24" xfId="0" applyNumberFormat="1" applyFont="1" applyBorder="1" applyAlignment="1">
      <alignment horizontal="center"/>
    </xf>
    <xf numFmtId="1" fontId="1" fillId="0" borderId="28" xfId="0" applyNumberFormat="1" applyFont="1" applyBorder="1" applyAlignment="1">
      <alignment horizontal="center"/>
    </xf>
    <xf numFmtId="0" fontId="1" fillId="4" borderId="29" xfId="0" applyFont="1" applyFill="1" applyBorder="1"/>
    <xf numFmtId="0" fontId="1" fillId="4" borderId="30" xfId="0" applyFont="1" applyFill="1" applyBorder="1" applyAlignment="1">
      <alignment horizontal="center"/>
    </xf>
    <xf numFmtId="0" fontId="1" fillId="4" borderId="31" xfId="0" applyFont="1" applyFill="1" applyBorder="1" applyAlignment="1">
      <alignment horizontal="center"/>
    </xf>
    <xf numFmtId="0" fontId="1" fillId="4" borderId="32" xfId="0" applyFont="1" applyFill="1" applyBorder="1" applyAlignment="1">
      <alignment horizontal="center"/>
    </xf>
    <xf numFmtId="1" fontId="1" fillId="4" borderId="8" xfId="0" applyNumberFormat="1" applyFont="1" applyFill="1" applyBorder="1" applyAlignment="1">
      <alignment horizontal="center"/>
    </xf>
    <xf numFmtId="0" fontId="1" fillId="4" borderId="33" xfId="0" applyFont="1" applyFill="1" applyBorder="1"/>
    <xf numFmtId="1" fontId="1" fillId="4" borderId="34" xfId="0" applyNumberFormat="1" applyFont="1" applyFill="1" applyBorder="1" applyAlignment="1">
      <alignment horizontal="center"/>
    </xf>
    <xf numFmtId="1" fontId="1" fillId="4" borderId="35" xfId="0" applyNumberFormat="1" applyFont="1" applyFill="1" applyBorder="1" applyAlignment="1">
      <alignment horizontal="center"/>
    </xf>
    <xf numFmtId="1" fontId="1" fillId="4" borderId="36" xfId="0" applyNumberFormat="1" applyFont="1" applyFill="1" applyBorder="1" applyAlignment="1">
      <alignment horizontal="center"/>
    </xf>
    <xf numFmtId="1" fontId="1" fillId="4" borderId="33" xfId="0" applyNumberFormat="1" applyFont="1" applyFill="1" applyBorder="1" applyAlignment="1">
      <alignment horizontal="center"/>
    </xf>
    <xf numFmtId="1" fontId="1" fillId="4" borderId="37" xfId="0" applyNumberFormat="1" applyFont="1" applyFill="1" applyBorder="1" applyAlignment="1">
      <alignment horizontal="center"/>
    </xf>
    <xf numFmtId="0" fontId="1" fillId="0" borderId="24" xfId="0" applyFont="1" applyBorder="1" applyAlignment="1">
      <alignment horizontal="left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1" fontId="2" fillId="0" borderId="24" xfId="0" applyNumberFormat="1" applyFont="1" applyBorder="1" applyAlignment="1">
      <alignment horizontal="center"/>
    </xf>
    <xf numFmtId="1" fontId="2" fillId="8" borderId="38" xfId="0" applyNumberFormat="1" applyFont="1" applyFill="1" applyBorder="1" applyAlignment="1">
      <alignment horizontal="center"/>
    </xf>
    <xf numFmtId="1" fontId="2" fillId="8" borderId="42" xfId="0" applyNumberFormat="1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1" fontId="2" fillId="6" borderId="14" xfId="0" applyNumberFormat="1" applyFont="1" applyFill="1" applyBorder="1" applyAlignment="1">
      <alignment horizontal="center"/>
    </xf>
    <xf numFmtId="1" fontId="2" fillId="6" borderId="1" xfId="0" applyNumberFormat="1" applyFont="1" applyFill="1" applyBorder="1" applyAlignment="1">
      <alignment horizontal="center"/>
    </xf>
    <xf numFmtId="1" fontId="2" fillId="6" borderId="15" xfId="0" applyNumberFormat="1" applyFont="1" applyFill="1" applyBorder="1" applyAlignment="1">
      <alignment horizontal="center"/>
    </xf>
    <xf numFmtId="1" fontId="2" fillId="6" borderId="17" xfId="0" applyNumberFormat="1" applyFont="1" applyFill="1" applyBorder="1" applyAlignment="1">
      <alignment horizontal="center"/>
    </xf>
    <xf numFmtId="0" fontId="1" fillId="6" borderId="18" xfId="0" applyFont="1" applyFill="1" applyBorder="1" applyAlignment="1">
      <alignment horizontal="center"/>
    </xf>
    <xf numFmtId="0" fontId="2" fillId="0" borderId="17" xfId="0" applyFont="1" applyBorder="1"/>
    <xf numFmtId="0" fontId="2" fillId="4" borderId="17" xfId="0" applyFont="1" applyFill="1" applyBorder="1"/>
    <xf numFmtId="1" fontId="1" fillId="4" borderId="14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1" fontId="1" fillId="4" borderId="15" xfId="0" applyNumberFormat="1" applyFont="1" applyFill="1" applyBorder="1" applyAlignment="1">
      <alignment horizontal="center"/>
    </xf>
    <xf numFmtId="1" fontId="1" fillId="4" borderId="17" xfId="0" applyNumberFormat="1" applyFont="1" applyFill="1" applyBorder="1" applyAlignment="1">
      <alignment horizontal="center"/>
    </xf>
    <xf numFmtId="1" fontId="1" fillId="4" borderId="18" xfId="0" applyNumberFormat="1" applyFont="1" applyFill="1" applyBorder="1" applyAlignment="1">
      <alignment horizontal="center"/>
    </xf>
    <xf numFmtId="0" fontId="2" fillId="9" borderId="17" xfId="0" applyFont="1" applyFill="1" applyBorder="1"/>
    <xf numFmtId="1" fontId="1" fillId="9" borderId="1" xfId="0" applyNumberFormat="1" applyFont="1" applyFill="1" applyBorder="1" applyAlignment="1">
      <alignment horizontal="center"/>
    </xf>
    <xf numFmtId="1" fontId="1" fillId="9" borderId="18" xfId="0" applyNumberFormat="1" applyFont="1" applyFill="1" applyBorder="1" applyAlignment="1">
      <alignment horizontal="center"/>
    </xf>
    <xf numFmtId="0" fontId="2" fillId="5" borderId="17" xfId="0" applyFont="1" applyFill="1" applyBorder="1"/>
    <xf numFmtId="1" fontId="2" fillId="5" borderId="14" xfId="0" applyNumberFormat="1" applyFont="1" applyFill="1" applyBorder="1" applyAlignment="1">
      <alignment horizontal="center"/>
    </xf>
    <xf numFmtId="1" fontId="2" fillId="5" borderId="1" xfId="0" applyNumberFormat="1" applyFont="1" applyFill="1" applyBorder="1" applyAlignment="1">
      <alignment horizontal="center"/>
    </xf>
    <xf numFmtId="1" fontId="2" fillId="5" borderId="15" xfId="0" applyNumberFormat="1" applyFont="1" applyFill="1" applyBorder="1" applyAlignment="1">
      <alignment horizontal="center"/>
    </xf>
    <xf numFmtId="1" fontId="2" fillId="5" borderId="18" xfId="0" applyNumberFormat="1" applyFont="1" applyFill="1" applyBorder="1" applyAlignment="1">
      <alignment horizontal="center"/>
    </xf>
    <xf numFmtId="1" fontId="2" fillId="0" borderId="33" xfId="0" applyNumberFormat="1" applyFont="1" applyBorder="1" applyAlignment="1">
      <alignment horizontal="center"/>
    </xf>
    <xf numFmtId="0" fontId="1" fillId="6" borderId="14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5" xfId="0" applyFont="1" applyFill="1" applyBorder="1" applyAlignment="1">
      <alignment horizontal="center"/>
    </xf>
    <xf numFmtId="0" fontId="1" fillId="6" borderId="17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" fontId="2" fillId="0" borderId="17" xfId="0" applyNumberFormat="1" applyFont="1" applyBorder="1" applyAlignment="1">
      <alignment horizontal="center"/>
    </xf>
    <xf numFmtId="1" fontId="2" fillId="0" borderId="18" xfId="0" applyNumberFormat="1" applyFont="1" applyBorder="1" applyAlignment="1">
      <alignment horizontal="center"/>
    </xf>
    <xf numFmtId="1" fontId="1" fillId="6" borderId="14" xfId="0" applyNumberFormat="1" applyFont="1" applyFill="1" applyBorder="1" applyAlignment="1">
      <alignment horizontal="center"/>
    </xf>
    <xf numFmtId="1" fontId="1" fillId="6" borderId="1" xfId="0" applyNumberFormat="1" applyFont="1" applyFill="1" applyBorder="1" applyAlignment="1">
      <alignment horizontal="center"/>
    </xf>
    <xf numFmtId="1" fontId="1" fillId="6" borderId="15" xfId="0" applyNumberFormat="1" applyFont="1" applyFill="1" applyBorder="1" applyAlignment="1">
      <alignment horizontal="center"/>
    </xf>
    <xf numFmtId="1" fontId="1" fillId="6" borderId="17" xfId="0" applyNumberFormat="1" applyFont="1" applyFill="1" applyBorder="1" applyAlignment="1">
      <alignment horizontal="center"/>
    </xf>
    <xf numFmtId="1" fontId="2" fillId="6" borderId="18" xfId="0" applyNumberFormat="1" applyFont="1" applyFill="1" applyBorder="1" applyAlignment="1">
      <alignment horizontal="center"/>
    </xf>
    <xf numFmtId="0" fontId="2" fillId="6" borderId="18" xfId="0" applyFont="1" applyFill="1" applyBorder="1" applyAlignment="1">
      <alignment horizontal="center"/>
    </xf>
    <xf numFmtId="0" fontId="2" fillId="7" borderId="43" xfId="0" applyFont="1" applyFill="1" applyBorder="1"/>
    <xf numFmtId="1" fontId="2" fillId="7" borderId="25" xfId="0" applyNumberFormat="1" applyFont="1" applyFill="1" applyBorder="1" applyAlignment="1">
      <alignment horizontal="center"/>
    </xf>
    <xf numFmtId="1" fontId="2" fillId="7" borderId="26" xfId="0" applyNumberFormat="1" applyFont="1" applyFill="1" applyBorder="1" applyAlignment="1">
      <alignment horizontal="center"/>
    </xf>
    <xf numFmtId="1" fontId="2" fillId="7" borderId="27" xfId="0" applyNumberFormat="1" applyFont="1" applyFill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2" fillId="5" borderId="17" xfId="0" applyFont="1" applyFill="1" applyBorder="1" applyAlignment="1">
      <alignment horizontal="center"/>
    </xf>
    <xf numFmtId="0" fontId="1" fillId="5" borderId="17" xfId="0" applyFon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1" fontId="2" fillId="0" borderId="14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15" xfId="0" applyNumberFormat="1" applyFont="1" applyBorder="1" applyAlignment="1">
      <alignment horizontal="center"/>
    </xf>
    <xf numFmtId="0" fontId="1" fillId="0" borderId="38" xfId="0" applyFont="1" applyBorder="1"/>
    <xf numFmtId="0" fontId="1" fillId="0" borderId="44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1" fontId="2" fillId="0" borderId="38" xfId="0" applyNumberFormat="1" applyFont="1" applyBorder="1" applyAlignment="1">
      <alignment horizontal="center"/>
    </xf>
    <xf numFmtId="0" fontId="3" fillId="0" borderId="0" xfId="0" applyFont="1"/>
    <xf numFmtId="0" fontId="5" fillId="0" borderId="46" xfId="0" applyFont="1" applyBorder="1"/>
    <xf numFmtId="0" fontId="5" fillId="0" borderId="48" xfId="0" applyFont="1" applyBorder="1"/>
    <xf numFmtId="0" fontId="6" fillId="0" borderId="0" xfId="0" applyFont="1"/>
    <xf numFmtId="0" fontId="5" fillId="0" borderId="0" xfId="0" applyFont="1" applyAlignment="1">
      <alignment horizontal="center"/>
    </xf>
    <xf numFmtId="0" fontId="7" fillId="0" borderId="0" xfId="0" applyFont="1"/>
    <xf numFmtId="0" fontId="5" fillId="0" borderId="0" xfId="0" applyFont="1"/>
    <xf numFmtId="0" fontId="5" fillId="0" borderId="49" xfId="0" applyFont="1" applyBorder="1"/>
    <xf numFmtId="0" fontId="8" fillId="10" borderId="6" xfId="0" applyFont="1" applyFill="1" applyBorder="1" applyAlignment="1">
      <alignment horizontal="centerContinuous"/>
    </xf>
    <xf numFmtId="0" fontId="8" fillId="10" borderId="7" xfId="0" applyFont="1" applyFill="1" applyBorder="1" applyAlignment="1">
      <alignment horizontal="centerContinuous"/>
    </xf>
    <xf numFmtId="0" fontId="8" fillId="10" borderId="8" xfId="0" applyFont="1" applyFill="1" applyBorder="1" applyAlignment="1">
      <alignment horizontal="centerContinuous"/>
    </xf>
    <xf numFmtId="0" fontId="8" fillId="11" borderId="6" xfId="0" applyFont="1" applyFill="1" applyBorder="1" applyAlignment="1">
      <alignment horizontal="centerContinuous"/>
    </xf>
    <xf numFmtId="0" fontId="8" fillId="11" borderId="7" xfId="0" applyFont="1" applyFill="1" applyBorder="1" applyAlignment="1">
      <alignment horizontal="centerContinuous"/>
    </xf>
    <xf numFmtId="0" fontId="8" fillId="11" borderId="8" xfId="0" applyFont="1" applyFill="1" applyBorder="1" applyAlignment="1">
      <alignment horizontal="centerContinuous"/>
    </xf>
    <xf numFmtId="0" fontId="8" fillId="12" borderId="6" xfId="0" applyFont="1" applyFill="1" applyBorder="1" applyAlignment="1">
      <alignment horizontal="centerContinuous"/>
    </xf>
    <xf numFmtId="0" fontId="8" fillId="12" borderId="7" xfId="0" applyFont="1" applyFill="1" applyBorder="1" applyAlignment="1">
      <alignment horizontal="centerContinuous"/>
    </xf>
    <xf numFmtId="0" fontId="8" fillId="12" borderId="8" xfId="0" applyFont="1" applyFill="1" applyBorder="1" applyAlignment="1">
      <alignment horizontal="centerContinuous"/>
    </xf>
    <xf numFmtId="0" fontId="8" fillId="0" borderId="11" xfId="0" applyFont="1" applyBorder="1" applyAlignment="1">
      <alignment horizontal="center"/>
    </xf>
    <xf numFmtId="0" fontId="6" fillId="10" borderId="11" xfId="0" applyFont="1" applyFill="1" applyBorder="1" applyAlignment="1">
      <alignment horizontal="centerContinuous"/>
    </xf>
    <xf numFmtId="0" fontId="6" fillId="10" borderId="0" xfId="0" applyFont="1" applyFill="1" applyAlignment="1">
      <alignment horizontal="centerContinuous"/>
    </xf>
    <xf numFmtId="0" fontId="6" fillId="10" borderId="12" xfId="0" applyFont="1" applyFill="1" applyBorder="1" applyAlignment="1">
      <alignment horizontal="centerContinuous"/>
    </xf>
    <xf numFmtId="0" fontId="6" fillId="11" borderId="11" xfId="0" applyFont="1" applyFill="1" applyBorder="1" applyAlignment="1">
      <alignment horizontal="centerContinuous"/>
    </xf>
    <xf numFmtId="0" fontId="6" fillId="11" borderId="0" xfId="0" applyFont="1" applyFill="1" applyAlignment="1">
      <alignment horizontal="centerContinuous"/>
    </xf>
    <xf numFmtId="0" fontId="6" fillId="11" borderId="12" xfId="0" applyFont="1" applyFill="1" applyBorder="1" applyAlignment="1">
      <alignment horizontal="centerContinuous"/>
    </xf>
    <xf numFmtId="0" fontId="6" fillId="12" borderId="11" xfId="0" applyFont="1" applyFill="1" applyBorder="1" applyAlignment="1">
      <alignment horizontal="centerContinuous"/>
    </xf>
    <xf numFmtId="0" fontId="6" fillId="12" borderId="0" xfId="0" applyFont="1" applyFill="1" applyAlignment="1">
      <alignment horizontal="centerContinuous"/>
    </xf>
    <xf numFmtId="0" fontId="6" fillId="12" borderId="12" xfId="0" applyFont="1" applyFill="1" applyBorder="1" applyAlignment="1">
      <alignment horizontal="centerContinuous"/>
    </xf>
    <xf numFmtId="0" fontId="5" fillId="0" borderId="51" xfId="0" applyFont="1" applyBorder="1"/>
    <xf numFmtId="0" fontId="10" fillId="10" borderId="14" xfId="0" applyFont="1" applyFill="1" applyBorder="1" applyAlignment="1">
      <alignment horizontal="center"/>
    </xf>
    <xf numFmtId="0" fontId="10" fillId="10" borderId="48" xfId="0" applyFont="1" applyFill="1" applyBorder="1" applyAlignment="1">
      <alignment horizontal="center"/>
    </xf>
    <xf numFmtId="0" fontId="10" fillId="10" borderId="15" xfId="0" applyFont="1" applyFill="1" applyBorder="1" applyAlignment="1">
      <alignment horizontal="center"/>
    </xf>
    <xf numFmtId="0" fontId="10" fillId="11" borderId="14" xfId="0" applyFont="1" applyFill="1" applyBorder="1" applyAlignment="1">
      <alignment horizontal="center"/>
    </xf>
    <xf numFmtId="0" fontId="10" fillId="11" borderId="48" xfId="0" applyFont="1" applyFill="1" applyBorder="1" applyAlignment="1">
      <alignment horizontal="center"/>
    </xf>
    <xf numFmtId="0" fontId="10" fillId="11" borderId="15" xfId="0" applyFont="1" applyFill="1" applyBorder="1" applyAlignment="1">
      <alignment horizontal="center"/>
    </xf>
    <xf numFmtId="0" fontId="10" fillId="12" borderId="14" xfId="0" applyFont="1" applyFill="1" applyBorder="1" applyAlignment="1">
      <alignment horizontal="center"/>
    </xf>
    <xf numFmtId="0" fontId="10" fillId="12" borderId="48" xfId="0" applyFont="1" applyFill="1" applyBorder="1" applyAlignment="1">
      <alignment horizontal="center"/>
    </xf>
    <xf numFmtId="0" fontId="10" fillId="12" borderId="15" xfId="0" applyFont="1" applyFill="1" applyBorder="1" applyAlignment="1">
      <alignment horizontal="center"/>
    </xf>
    <xf numFmtId="0" fontId="8" fillId="13" borderId="11" xfId="0" applyFont="1" applyFill="1" applyBorder="1"/>
    <xf numFmtId="0" fontId="5" fillId="13" borderId="11" xfId="0" applyFont="1" applyFill="1" applyBorder="1"/>
    <xf numFmtId="0" fontId="5" fillId="13" borderId="0" xfId="0" applyFont="1" applyFill="1"/>
    <xf numFmtId="0" fontId="5" fillId="13" borderId="12" xfId="0" applyFont="1" applyFill="1" applyBorder="1"/>
    <xf numFmtId="0" fontId="9" fillId="5" borderId="11" xfId="0" applyFont="1" applyFill="1" applyBorder="1"/>
    <xf numFmtId="0" fontId="5" fillId="13" borderId="17" xfId="0" applyFont="1" applyFill="1" applyBorder="1" applyAlignment="1">
      <alignment horizontal="center"/>
    </xf>
    <xf numFmtId="0" fontId="5" fillId="0" borderId="53" xfId="0" applyFont="1" applyBorder="1"/>
    <xf numFmtId="1" fontId="5" fillId="10" borderId="14" xfId="0" applyNumberFormat="1" applyFont="1" applyFill="1" applyBorder="1" applyAlignment="1">
      <alignment horizontal="center"/>
    </xf>
    <xf numFmtId="1" fontId="5" fillId="10" borderId="48" xfId="0" applyNumberFormat="1" applyFont="1" applyFill="1" applyBorder="1" applyAlignment="1">
      <alignment horizontal="center"/>
    </xf>
    <xf numFmtId="1" fontId="11" fillId="10" borderId="15" xfId="0" applyNumberFormat="1" applyFont="1" applyFill="1" applyBorder="1" applyAlignment="1">
      <alignment horizontal="center"/>
    </xf>
    <xf numFmtId="1" fontId="5" fillId="11" borderId="14" xfId="0" applyNumberFormat="1" applyFont="1" applyFill="1" applyBorder="1" applyAlignment="1">
      <alignment horizontal="center"/>
    </xf>
    <xf numFmtId="1" fontId="5" fillId="11" borderId="48" xfId="0" applyNumberFormat="1" applyFont="1" applyFill="1" applyBorder="1" applyAlignment="1">
      <alignment horizontal="center"/>
    </xf>
    <xf numFmtId="1" fontId="11" fillId="11" borderId="15" xfId="0" applyNumberFormat="1" applyFont="1" applyFill="1" applyBorder="1" applyAlignment="1">
      <alignment horizontal="center"/>
    </xf>
    <xf numFmtId="1" fontId="5" fillId="12" borderId="14" xfId="0" applyNumberFormat="1" applyFont="1" applyFill="1" applyBorder="1" applyAlignment="1">
      <alignment horizontal="center"/>
    </xf>
    <xf numFmtId="1" fontId="5" fillId="12" borderId="48" xfId="0" applyNumberFormat="1" applyFont="1" applyFill="1" applyBorder="1" applyAlignment="1">
      <alignment horizontal="center"/>
    </xf>
    <xf numFmtId="1" fontId="11" fillId="12" borderId="15" xfId="0" applyNumberFormat="1" applyFont="1" applyFill="1" applyBorder="1" applyAlignment="1">
      <alignment horizontal="center"/>
    </xf>
    <xf numFmtId="1" fontId="11" fillId="14" borderId="47" xfId="0" applyNumberFormat="1" applyFont="1" applyFill="1" applyBorder="1" applyAlignment="1">
      <alignment horizontal="center"/>
    </xf>
    <xf numFmtId="1" fontId="9" fillId="5" borderId="53" xfId="0" applyNumberFormat="1" applyFont="1" applyFill="1" applyBorder="1" applyAlignment="1">
      <alignment horizontal="center"/>
    </xf>
    <xf numFmtId="1" fontId="11" fillId="0" borderId="17" xfId="0" applyNumberFormat="1" applyFont="1" applyBorder="1" applyAlignment="1">
      <alignment horizontal="center"/>
    </xf>
    <xf numFmtId="0" fontId="5" fillId="0" borderId="54" xfId="0" applyFont="1" applyBorder="1"/>
    <xf numFmtId="1" fontId="5" fillId="10" borderId="54" xfId="0" applyNumberFormat="1" applyFont="1" applyFill="1" applyBorder="1" applyAlignment="1">
      <alignment horizontal="center"/>
    </xf>
    <xf numFmtId="1" fontId="5" fillId="10" borderId="55" xfId="0" applyNumberFormat="1" applyFont="1" applyFill="1" applyBorder="1" applyAlignment="1">
      <alignment horizontal="center"/>
    </xf>
    <xf numFmtId="1" fontId="11" fillId="10" borderId="23" xfId="0" applyNumberFormat="1" applyFont="1" applyFill="1" applyBorder="1" applyAlignment="1">
      <alignment horizontal="center"/>
    </xf>
    <xf numFmtId="1" fontId="5" fillId="11" borderId="54" xfId="0" applyNumberFormat="1" applyFont="1" applyFill="1" applyBorder="1" applyAlignment="1">
      <alignment horizontal="center"/>
    </xf>
    <xf numFmtId="1" fontId="5" fillId="11" borderId="55" xfId="0" applyNumberFormat="1" applyFont="1" applyFill="1" applyBorder="1" applyAlignment="1">
      <alignment horizontal="center"/>
    </xf>
    <xf numFmtId="1" fontId="11" fillId="11" borderId="23" xfId="0" applyNumberFormat="1" applyFont="1" applyFill="1" applyBorder="1" applyAlignment="1">
      <alignment horizontal="center"/>
    </xf>
    <xf numFmtId="1" fontId="5" fillId="12" borderId="54" xfId="0" applyNumberFormat="1" applyFont="1" applyFill="1" applyBorder="1" applyAlignment="1">
      <alignment horizontal="center"/>
    </xf>
    <xf numFmtId="1" fontId="5" fillId="12" borderId="55" xfId="0" applyNumberFormat="1" applyFont="1" applyFill="1" applyBorder="1" applyAlignment="1">
      <alignment horizontal="center"/>
    </xf>
    <xf numFmtId="1" fontId="11" fillId="12" borderId="23" xfId="0" applyNumberFormat="1" applyFont="1" applyFill="1" applyBorder="1" applyAlignment="1">
      <alignment horizontal="center"/>
    </xf>
    <xf numFmtId="1" fontId="5" fillId="10" borderId="51" xfId="0" applyNumberFormat="1" applyFont="1" applyFill="1" applyBorder="1" applyAlignment="1">
      <alignment horizontal="center"/>
    </xf>
    <xf numFmtId="1" fontId="5" fillId="10" borderId="52" xfId="0" applyNumberFormat="1" applyFont="1" applyFill="1" applyBorder="1" applyAlignment="1">
      <alignment horizontal="center"/>
    </xf>
    <xf numFmtId="1" fontId="11" fillId="10" borderId="16" xfId="0" applyNumberFormat="1" applyFont="1" applyFill="1" applyBorder="1" applyAlignment="1">
      <alignment horizontal="center"/>
    </xf>
    <xf numFmtId="1" fontId="5" fillId="11" borderId="51" xfId="0" applyNumberFormat="1" applyFont="1" applyFill="1" applyBorder="1" applyAlignment="1">
      <alignment horizontal="center"/>
    </xf>
    <xf numFmtId="1" fontId="5" fillId="11" borderId="52" xfId="0" applyNumberFormat="1" applyFont="1" applyFill="1" applyBorder="1" applyAlignment="1">
      <alignment horizontal="center"/>
    </xf>
    <xf numFmtId="1" fontId="11" fillId="11" borderId="16" xfId="0" applyNumberFormat="1" applyFont="1" applyFill="1" applyBorder="1" applyAlignment="1">
      <alignment horizontal="center"/>
    </xf>
    <xf numFmtId="1" fontId="5" fillId="12" borderId="51" xfId="0" applyNumberFormat="1" applyFont="1" applyFill="1" applyBorder="1" applyAlignment="1">
      <alignment horizontal="center"/>
    </xf>
    <xf numFmtId="1" fontId="5" fillId="12" borderId="52" xfId="0" applyNumberFormat="1" applyFont="1" applyFill="1" applyBorder="1" applyAlignment="1">
      <alignment horizontal="center"/>
    </xf>
    <xf numFmtId="1" fontId="11" fillId="12" borderId="16" xfId="0" applyNumberFormat="1" applyFont="1" applyFill="1" applyBorder="1" applyAlignment="1">
      <alignment horizontal="center"/>
    </xf>
    <xf numFmtId="1" fontId="11" fillId="0" borderId="13" xfId="0" applyNumberFormat="1" applyFont="1" applyBorder="1" applyAlignment="1">
      <alignment horizontal="center"/>
    </xf>
    <xf numFmtId="1" fontId="5" fillId="15" borderId="14" xfId="0" applyNumberFormat="1" applyFont="1" applyFill="1" applyBorder="1" applyAlignment="1">
      <alignment horizontal="center"/>
    </xf>
    <xf numFmtId="1" fontId="5" fillId="15" borderId="48" xfId="0" applyNumberFormat="1" applyFont="1" applyFill="1" applyBorder="1" applyAlignment="1">
      <alignment horizontal="center"/>
    </xf>
    <xf numFmtId="1" fontId="11" fillId="15" borderId="15" xfId="0" applyNumberFormat="1" applyFont="1" applyFill="1" applyBorder="1" applyAlignment="1">
      <alignment horizontal="center"/>
    </xf>
    <xf numFmtId="1" fontId="5" fillId="16" borderId="14" xfId="0" applyNumberFormat="1" applyFont="1" applyFill="1" applyBorder="1" applyAlignment="1">
      <alignment horizontal="center"/>
    </xf>
    <xf numFmtId="1" fontId="5" fillId="16" borderId="48" xfId="0" applyNumberFormat="1" applyFont="1" applyFill="1" applyBorder="1" applyAlignment="1">
      <alignment horizontal="center"/>
    </xf>
    <xf numFmtId="1" fontId="11" fillId="16" borderId="15" xfId="0" applyNumberFormat="1" applyFont="1" applyFill="1" applyBorder="1" applyAlignment="1">
      <alignment horizontal="center"/>
    </xf>
    <xf numFmtId="0" fontId="5" fillId="4" borderId="53" xfId="0" applyFont="1" applyFill="1" applyBorder="1"/>
    <xf numFmtId="1" fontId="5" fillId="10" borderId="20" xfId="0" applyNumberFormat="1" applyFont="1" applyFill="1" applyBorder="1" applyAlignment="1">
      <alignment horizontal="center"/>
    </xf>
    <xf numFmtId="1" fontId="5" fillId="10" borderId="56" xfId="0" applyNumberFormat="1" applyFont="1" applyFill="1" applyBorder="1" applyAlignment="1">
      <alignment horizontal="center"/>
    </xf>
    <xf numFmtId="1" fontId="11" fillId="10" borderId="22" xfId="0" applyNumberFormat="1" applyFont="1" applyFill="1" applyBorder="1" applyAlignment="1">
      <alignment horizontal="center"/>
    </xf>
    <xf numFmtId="1" fontId="5" fillId="11" borderId="20" xfId="0" applyNumberFormat="1" applyFont="1" applyFill="1" applyBorder="1" applyAlignment="1">
      <alignment horizontal="center"/>
    </xf>
    <xf numFmtId="1" fontId="5" fillId="11" borderId="56" xfId="0" applyNumberFormat="1" applyFont="1" applyFill="1" applyBorder="1" applyAlignment="1">
      <alignment horizontal="center"/>
    </xf>
    <xf numFmtId="1" fontId="11" fillId="11" borderId="22" xfId="0" applyNumberFormat="1" applyFont="1" applyFill="1" applyBorder="1" applyAlignment="1">
      <alignment horizontal="center"/>
    </xf>
    <xf numFmtId="1" fontId="5" fillId="12" borderId="20" xfId="0" applyNumberFormat="1" applyFont="1" applyFill="1" applyBorder="1" applyAlignment="1">
      <alignment horizontal="center"/>
    </xf>
    <xf numFmtId="1" fontId="5" fillId="12" borderId="56" xfId="0" applyNumberFormat="1" applyFont="1" applyFill="1" applyBorder="1" applyAlignment="1">
      <alignment horizontal="center"/>
    </xf>
    <xf numFmtId="1" fontId="11" fillId="12" borderId="22" xfId="0" applyNumberFormat="1" applyFont="1" applyFill="1" applyBorder="1" applyAlignment="1">
      <alignment horizontal="center"/>
    </xf>
    <xf numFmtId="1" fontId="11" fillId="2" borderId="55" xfId="0" applyNumberFormat="1" applyFont="1" applyFill="1" applyBorder="1" applyAlignment="1">
      <alignment horizontal="center"/>
    </xf>
    <xf numFmtId="1" fontId="9" fillId="5" borderId="54" xfId="0" applyNumberFormat="1" applyFont="1" applyFill="1" applyBorder="1" applyAlignment="1">
      <alignment horizontal="center"/>
    </xf>
    <xf numFmtId="1" fontId="11" fillId="0" borderId="19" xfId="0" applyNumberFormat="1" applyFont="1" applyBorder="1" applyAlignment="1">
      <alignment horizontal="center"/>
    </xf>
    <xf numFmtId="0" fontId="12" fillId="0" borderId="43" xfId="0" applyFont="1" applyBorder="1"/>
    <xf numFmtId="1" fontId="8" fillId="0" borderId="25" xfId="0" applyNumberFormat="1" applyFont="1" applyBorder="1" applyAlignment="1">
      <alignment horizontal="center"/>
    </xf>
    <xf numFmtId="1" fontId="8" fillId="0" borderId="57" xfId="0" applyNumberFormat="1" applyFont="1" applyBorder="1" applyAlignment="1">
      <alignment horizontal="center"/>
    </xf>
    <xf numFmtId="1" fontId="12" fillId="0" borderId="27" xfId="0" applyNumberFormat="1" applyFont="1" applyBorder="1" applyAlignment="1">
      <alignment horizontal="center"/>
    </xf>
    <xf numFmtId="1" fontId="12" fillId="0" borderId="58" xfId="0" applyNumberFormat="1" applyFont="1" applyBorder="1" applyAlignment="1">
      <alignment horizontal="center"/>
    </xf>
    <xf numFmtId="1" fontId="9" fillId="5" borderId="43" xfId="0" applyNumberFormat="1" applyFont="1" applyFill="1" applyBorder="1" applyAlignment="1">
      <alignment horizontal="center"/>
    </xf>
    <xf numFmtId="1" fontId="11" fillId="0" borderId="24" xfId="0" applyNumberFormat="1" applyFont="1" applyBorder="1" applyAlignment="1">
      <alignment horizontal="center"/>
    </xf>
    <xf numFmtId="0" fontId="12" fillId="0" borderId="49" xfId="0" applyFont="1" applyBorder="1"/>
    <xf numFmtId="1" fontId="8" fillId="0" borderId="49" xfId="0" applyNumberFormat="1" applyFont="1" applyBorder="1" applyAlignment="1">
      <alignment horizontal="center"/>
    </xf>
    <xf numFmtId="1" fontId="8" fillId="0" borderId="50" xfId="0" applyNumberFormat="1" applyFont="1" applyBorder="1" applyAlignment="1">
      <alignment horizontal="center"/>
    </xf>
    <xf numFmtId="1" fontId="12" fillId="0" borderId="9" xfId="0" applyNumberFormat="1" applyFont="1" applyBorder="1" applyAlignment="1">
      <alignment horizontal="center"/>
    </xf>
    <xf numFmtId="0" fontId="5" fillId="0" borderId="50" xfId="0" applyFont="1" applyBorder="1"/>
    <xf numFmtId="1" fontId="9" fillId="5" borderId="49" xfId="0" applyNumberFormat="1" applyFont="1" applyFill="1" applyBorder="1" applyAlignment="1">
      <alignment horizontal="center"/>
    </xf>
    <xf numFmtId="1" fontId="11" fillId="0" borderId="5" xfId="0" applyNumberFormat="1" applyFont="1" applyBorder="1" applyAlignment="1">
      <alignment horizontal="center"/>
    </xf>
    <xf numFmtId="0" fontId="8" fillId="13" borderId="59" xfId="0" applyFont="1" applyFill="1" applyBorder="1"/>
    <xf numFmtId="0" fontId="5" fillId="13" borderId="34" xfId="0" applyFont="1" applyFill="1" applyBorder="1"/>
    <xf numFmtId="0" fontId="5" fillId="13" borderId="35" xfId="0" applyFont="1" applyFill="1" applyBorder="1"/>
    <xf numFmtId="0" fontId="5" fillId="13" borderId="36" xfId="0" applyFont="1" applyFill="1" applyBorder="1"/>
    <xf numFmtId="0" fontId="11" fillId="13" borderId="36" xfId="0" applyFont="1" applyFill="1" applyBorder="1"/>
    <xf numFmtId="0" fontId="5" fillId="13" borderId="3" xfId="0" applyFont="1" applyFill="1" applyBorder="1"/>
    <xf numFmtId="1" fontId="9" fillId="5" borderId="59" xfId="0" applyNumberFormat="1" applyFont="1" applyFill="1" applyBorder="1" applyAlignment="1">
      <alignment horizontal="center"/>
    </xf>
    <xf numFmtId="1" fontId="11" fillId="13" borderId="33" xfId="0" applyNumberFormat="1" applyFont="1" applyFill="1" applyBorder="1" applyAlignment="1">
      <alignment horizontal="center"/>
    </xf>
    <xf numFmtId="1" fontId="5" fillId="10" borderId="60" xfId="0" applyNumberFormat="1" applyFont="1" applyFill="1" applyBorder="1" applyAlignment="1">
      <alignment horizontal="center"/>
    </xf>
    <xf numFmtId="1" fontId="5" fillId="10" borderId="61" xfId="0" applyNumberFormat="1" applyFont="1" applyFill="1" applyBorder="1" applyAlignment="1">
      <alignment horizontal="center"/>
    </xf>
    <xf numFmtId="1" fontId="11" fillId="10" borderId="62" xfId="0" applyNumberFormat="1" applyFont="1" applyFill="1" applyBorder="1" applyAlignment="1">
      <alignment horizontal="center"/>
    </xf>
    <xf numFmtId="1" fontId="5" fillId="11" borderId="60" xfId="0" applyNumberFormat="1" applyFont="1" applyFill="1" applyBorder="1" applyAlignment="1">
      <alignment horizontal="center"/>
    </xf>
    <xf numFmtId="1" fontId="5" fillId="11" borderId="61" xfId="0" applyNumberFormat="1" applyFont="1" applyFill="1" applyBorder="1" applyAlignment="1">
      <alignment horizontal="center"/>
    </xf>
    <xf numFmtId="1" fontId="11" fillId="11" borderId="62" xfId="0" applyNumberFormat="1" applyFont="1" applyFill="1" applyBorder="1" applyAlignment="1">
      <alignment horizontal="center"/>
    </xf>
    <xf numFmtId="1" fontId="5" fillId="12" borderId="60" xfId="0" applyNumberFormat="1" applyFont="1" applyFill="1" applyBorder="1" applyAlignment="1">
      <alignment horizontal="center"/>
    </xf>
    <xf numFmtId="1" fontId="5" fillId="12" borderId="61" xfId="0" applyNumberFormat="1" applyFont="1" applyFill="1" applyBorder="1" applyAlignment="1">
      <alignment horizontal="center"/>
    </xf>
    <xf numFmtId="1" fontId="11" fillId="12" borderId="62" xfId="0" applyNumberFormat="1" applyFont="1" applyFill="1" applyBorder="1" applyAlignment="1">
      <alignment horizontal="center"/>
    </xf>
    <xf numFmtId="1" fontId="11" fillId="14" borderId="52" xfId="0" applyNumberFormat="1" applyFont="1" applyFill="1" applyBorder="1" applyAlignment="1">
      <alignment horizontal="center"/>
    </xf>
    <xf numFmtId="1" fontId="9" fillId="5" borderId="51" xfId="0" applyNumberFormat="1" applyFont="1" applyFill="1" applyBorder="1" applyAlignment="1">
      <alignment horizontal="center"/>
    </xf>
    <xf numFmtId="1" fontId="5" fillId="4" borderId="14" xfId="0" applyNumberFormat="1" applyFont="1" applyFill="1" applyBorder="1" applyAlignment="1">
      <alignment horizontal="center"/>
    </xf>
    <xf numFmtId="1" fontId="5" fillId="4" borderId="48" xfId="0" applyNumberFormat="1" applyFont="1" applyFill="1" applyBorder="1" applyAlignment="1">
      <alignment horizontal="center"/>
    </xf>
    <xf numFmtId="1" fontId="11" fillId="4" borderId="15" xfId="0" applyNumberFormat="1" applyFont="1" applyFill="1" applyBorder="1" applyAlignment="1">
      <alignment horizontal="center"/>
    </xf>
    <xf numFmtId="1" fontId="11" fillId="4" borderId="47" xfId="0" applyNumberFormat="1" applyFont="1" applyFill="1" applyBorder="1" applyAlignment="1">
      <alignment horizontal="center"/>
    </xf>
    <xf numFmtId="0" fontId="5" fillId="4" borderId="54" xfId="0" applyFont="1" applyFill="1" applyBorder="1"/>
    <xf numFmtId="1" fontId="5" fillId="4" borderId="20" xfId="0" applyNumberFormat="1" applyFont="1" applyFill="1" applyBorder="1" applyAlignment="1">
      <alignment horizontal="center"/>
    </xf>
    <xf numFmtId="1" fontId="5" fillId="4" borderId="56" xfId="0" applyNumberFormat="1" applyFont="1" applyFill="1" applyBorder="1" applyAlignment="1">
      <alignment horizontal="center"/>
    </xf>
    <xf numFmtId="1" fontId="11" fillId="4" borderId="22" xfId="0" applyNumberFormat="1" applyFont="1" applyFill="1" applyBorder="1" applyAlignment="1">
      <alignment horizontal="center"/>
    </xf>
    <xf numFmtId="1" fontId="11" fillId="4" borderId="55" xfId="0" applyNumberFormat="1" applyFont="1" applyFill="1" applyBorder="1" applyAlignment="1">
      <alignment horizontal="center"/>
    </xf>
    <xf numFmtId="0" fontId="5" fillId="0" borderId="6" xfId="0" applyFont="1" applyBorder="1"/>
    <xf numFmtId="1" fontId="5" fillId="10" borderId="30" xfId="0" applyNumberFormat="1" applyFont="1" applyFill="1" applyBorder="1" applyAlignment="1">
      <alignment horizontal="center"/>
    </xf>
    <xf numFmtId="1" fontId="5" fillId="10" borderId="63" xfId="0" applyNumberFormat="1" applyFont="1" applyFill="1" applyBorder="1" applyAlignment="1">
      <alignment horizontal="center"/>
    </xf>
    <xf numFmtId="1" fontId="11" fillId="10" borderId="32" xfId="0" applyNumberFormat="1" applyFont="1" applyFill="1" applyBorder="1" applyAlignment="1">
      <alignment horizontal="center"/>
    </xf>
    <xf numFmtId="1" fontId="5" fillId="11" borderId="30" xfId="0" applyNumberFormat="1" applyFont="1" applyFill="1" applyBorder="1" applyAlignment="1">
      <alignment horizontal="center"/>
    </xf>
    <xf numFmtId="1" fontId="5" fillId="11" borderId="63" xfId="0" applyNumberFormat="1" applyFont="1" applyFill="1" applyBorder="1" applyAlignment="1">
      <alignment horizontal="center"/>
    </xf>
    <xf numFmtId="1" fontId="11" fillId="11" borderId="32" xfId="0" applyNumberFormat="1" applyFont="1" applyFill="1" applyBorder="1" applyAlignment="1">
      <alignment horizontal="center"/>
    </xf>
    <xf numFmtId="1" fontId="5" fillId="12" borderId="30" xfId="0" applyNumberFormat="1" applyFont="1" applyFill="1" applyBorder="1" applyAlignment="1">
      <alignment horizontal="center"/>
    </xf>
    <xf numFmtId="1" fontId="5" fillId="12" borderId="63" xfId="0" applyNumberFormat="1" applyFont="1" applyFill="1" applyBorder="1" applyAlignment="1">
      <alignment horizontal="center"/>
    </xf>
    <xf numFmtId="1" fontId="11" fillId="12" borderId="32" xfId="0" applyNumberFormat="1" applyFont="1" applyFill="1" applyBorder="1" applyAlignment="1">
      <alignment horizontal="center"/>
    </xf>
    <xf numFmtId="1" fontId="11" fillId="14" borderId="7" xfId="0" applyNumberFormat="1" applyFont="1" applyFill="1" applyBorder="1" applyAlignment="1">
      <alignment horizontal="center"/>
    </xf>
    <xf numFmtId="1" fontId="9" fillId="5" borderId="6" xfId="0" applyNumberFormat="1" applyFont="1" applyFill="1" applyBorder="1" applyAlignment="1">
      <alignment horizontal="center"/>
    </xf>
    <xf numFmtId="1" fontId="11" fillId="0" borderId="29" xfId="0" applyNumberFormat="1" applyFont="1" applyBorder="1" applyAlignment="1">
      <alignment horizontal="center"/>
    </xf>
    <xf numFmtId="0" fontId="5" fillId="4" borderId="59" xfId="0" applyFont="1" applyFill="1" applyBorder="1"/>
    <xf numFmtId="1" fontId="5" fillId="4" borderId="34" xfId="0" applyNumberFormat="1" applyFont="1" applyFill="1" applyBorder="1" applyAlignment="1">
      <alignment horizontal="center"/>
    </xf>
    <xf numFmtId="1" fontId="5" fillId="4" borderId="4" xfId="0" applyNumberFormat="1" applyFont="1" applyFill="1" applyBorder="1" applyAlignment="1">
      <alignment horizontal="center"/>
    </xf>
    <xf numFmtId="1" fontId="11" fillId="4" borderId="36" xfId="0" applyNumberFormat="1" applyFont="1" applyFill="1" applyBorder="1" applyAlignment="1">
      <alignment horizontal="center"/>
    </xf>
    <xf numFmtId="1" fontId="11" fillId="4" borderId="3" xfId="0" applyNumberFormat="1" applyFont="1" applyFill="1" applyBorder="1" applyAlignment="1">
      <alignment horizontal="center"/>
    </xf>
    <xf numFmtId="1" fontId="11" fillId="0" borderId="33" xfId="0" applyNumberFormat="1" applyFont="1" applyBorder="1" applyAlignment="1">
      <alignment horizontal="center"/>
    </xf>
    <xf numFmtId="1" fontId="5" fillId="15" borderId="30" xfId="0" applyNumberFormat="1" applyFont="1" applyFill="1" applyBorder="1" applyAlignment="1">
      <alignment horizontal="center"/>
    </xf>
    <xf numFmtId="1" fontId="5" fillId="15" borderId="63" xfId="0" applyNumberFormat="1" applyFont="1" applyFill="1" applyBorder="1" applyAlignment="1">
      <alignment horizontal="center"/>
    </xf>
    <xf numFmtId="1" fontId="11" fillId="15" borderId="32" xfId="0" applyNumberFormat="1" applyFont="1" applyFill="1" applyBorder="1" applyAlignment="1">
      <alignment horizontal="center"/>
    </xf>
    <xf numFmtId="1" fontId="5" fillId="17" borderId="30" xfId="0" applyNumberFormat="1" applyFont="1" applyFill="1" applyBorder="1" applyAlignment="1">
      <alignment horizontal="center"/>
    </xf>
    <xf numFmtId="1" fontId="5" fillId="17" borderId="63" xfId="0" applyNumberFormat="1" applyFont="1" applyFill="1" applyBorder="1" applyAlignment="1">
      <alignment horizontal="center"/>
    </xf>
    <xf numFmtId="1" fontId="11" fillId="17" borderId="32" xfId="0" applyNumberFormat="1" applyFont="1" applyFill="1" applyBorder="1" applyAlignment="1">
      <alignment horizontal="center"/>
    </xf>
    <xf numFmtId="1" fontId="5" fillId="18" borderId="30" xfId="0" applyNumberFormat="1" applyFont="1" applyFill="1" applyBorder="1" applyAlignment="1">
      <alignment horizontal="center"/>
    </xf>
    <xf numFmtId="1" fontId="5" fillId="18" borderId="63" xfId="0" applyNumberFormat="1" applyFont="1" applyFill="1" applyBorder="1" applyAlignment="1">
      <alignment horizontal="center"/>
    </xf>
    <xf numFmtId="1" fontId="11" fillId="18" borderId="32" xfId="0" applyNumberFormat="1" applyFont="1" applyFill="1" applyBorder="1" applyAlignment="1">
      <alignment horizontal="center"/>
    </xf>
    <xf numFmtId="1" fontId="9" fillId="5" borderId="29" xfId="0" applyNumberFormat="1" applyFont="1" applyFill="1" applyBorder="1" applyAlignment="1">
      <alignment horizontal="center"/>
    </xf>
    <xf numFmtId="1" fontId="9" fillId="5" borderId="33" xfId="0" applyNumberFormat="1" applyFont="1" applyFill="1" applyBorder="1" applyAlignment="1">
      <alignment horizontal="center"/>
    </xf>
    <xf numFmtId="0" fontId="5" fillId="0" borderId="64" xfId="0" applyFont="1" applyBorder="1"/>
    <xf numFmtId="0" fontId="5" fillId="0" borderId="60" xfId="0" applyFont="1" applyBorder="1" applyAlignment="1">
      <alignment horizontal="center"/>
    </xf>
    <xf numFmtId="0" fontId="5" fillId="0" borderId="65" xfId="0" applyFont="1" applyBorder="1" applyAlignment="1">
      <alignment horizontal="center"/>
    </xf>
    <xf numFmtId="0" fontId="5" fillId="0" borderId="62" xfId="0" applyFont="1" applyBorder="1" applyAlignment="1">
      <alignment horizontal="center"/>
    </xf>
    <xf numFmtId="0" fontId="5" fillId="0" borderId="5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19" borderId="53" xfId="0" applyFont="1" applyFill="1" applyBorder="1"/>
    <xf numFmtId="1" fontId="9" fillId="5" borderId="17" xfId="0" applyNumberFormat="1" applyFont="1" applyFill="1" applyBorder="1" applyAlignment="1">
      <alignment horizontal="center"/>
    </xf>
    <xf numFmtId="0" fontId="5" fillId="0" borderId="53" xfId="0" applyFont="1" applyBorder="1" applyAlignment="1">
      <alignment horizontal="left"/>
    </xf>
    <xf numFmtId="0" fontId="5" fillId="0" borderId="54" xfId="0" applyFont="1" applyBorder="1" applyAlignment="1">
      <alignment horizontal="left" wrapText="1"/>
    </xf>
    <xf numFmtId="0" fontId="11" fillId="0" borderId="14" xfId="0" applyFont="1" applyBorder="1" applyAlignment="1">
      <alignment horizontal="center"/>
    </xf>
    <xf numFmtId="0" fontId="11" fillId="0" borderId="48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5" fillId="0" borderId="11" xfId="0" applyFont="1" applyBorder="1" applyAlignment="1">
      <alignment horizontal="left"/>
    </xf>
    <xf numFmtId="0" fontId="5" fillId="0" borderId="66" xfId="0" applyFont="1" applyBorder="1"/>
    <xf numFmtId="0" fontId="5" fillId="0" borderId="67" xfId="0" applyFont="1" applyBorder="1"/>
    <xf numFmtId="0" fontId="5" fillId="0" borderId="68" xfId="0" applyFont="1" applyBorder="1"/>
    <xf numFmtId="1" fontId="11" fillId="2" borderId="0" xfId="0" applyNumberFormat="1" applyFont="1" applyFill="1" applyAlignment="1">
      <alignment horizontal="center"/>
    </xf>
    <xf numFmtId="1" fontId="9" fillId="5" borderId="38" xfId="0" applyNumberFormat="1" applyFont="1" applyFill="1" applyBorder="1" applyAlignment="1">
      <alignment horizontal="center"/>
    </xf>
    <xf numFmtId="1" fontId="11" fillId="0" borderId="10" xfId="0" applyNumberFormat="1" applyFont="1" applyBorder="1" applyAlignment="1">
      <alignment horizontal="center"/>
    </xf>
    <xf numFmtId="1" fontId="8" fillId="10" borderId="25" xfId="0" applyNumberFormat="1" applyFont="1" applyFill="1" applyBorder="1" applyAlignment="1">
      <alignment horizontal="center"/>
    </xf>
    <xf numFmtId="1" fontId="8" fillId="10" borderId="57" xfId="0" applyNumberFormat="1" applyFont="1" applyFill="1" applyBorder="1" applyAlignment="1">
      <alignment horizontal="center"/>
    </xf>
    <xf numFmtId="1" fontId="12" fillId="10" borderId="27" xfId="0" applyNumberFormat="1" applyFont="1" applyFill="1" applyBorder="1" applyAlignment="1">
      <alignment horizontal="center"/>
    </xf>
    <xf numFmtId="1" fontId="8" fillId="11" borderId="25" xfId="0" applyNumberFormat="1" applyFont="1" applyFill="1" applyBorder="1" applyAlignment="1">
      <alignment horizontal="center"/>
    </xf>
    <xf numFmtId="1" fontId="8" fillId="11" borderId="57" xfId="0" applyNumberFormat="1" applyFont="1" applyFill="1" applyBorder="1" applyAlignment="1">
      <alignment horizontal="center"/>
    </xf>
    <xf numFmtId="1" fontId="12" fillId="11" borderId="27" xfId="0" applyNumberFormat="1" applyFont="1" applyFill="1" applyBorder="1" applyAlignment="1">
      <alignment horizontal="center"/>
    </xf>
    <xf numFmtId="1" fontId="8" fillId="12" borderId="25" xfId="0" applyNumberFormat="1" applyFont="1" applyFill="1" applyBorder="1" applyAlignment="1">
      <alignment horizontal="center"/>
    </xf>
    <xf numFmtId="1" fontId="8" fillId="12" borderId="57" xfId="0" applyNumberFormat="1" applyFont="1" applyFill="1" applyBorder="1" applyAlignment="1">
      <alignment horizontal="center"/>
    </xf>
    <xf numFmtId="1" fontId="12" fillId="12" borderId="27" xfId="0" applyNumberFormat="1" applyFont="1" applyFill="1" applyBorder="1" applyAlignment="1">
      <alignment horizontal="center"/>
    </xf>
    <xf numFmtId="1" fontId="12" fillId="2" borderId="58" xfId="0" applyNumberFormat="1" applyFont="1" applyFill="1" applyBorder="1" applyAlignment="1">
      <alignment horizontal="center"/>
    </xf>
    <xf numFmtId="1" fontId="12" fillId="0" borderId="24" xfId="0" applyNumberFormat="1" applyFont="1" applyBorder="1" applyAlignment="1">
      <alignment horizontal="center"/>
    </xf>
    <xf numFmtId="0" fontId="12" fillId="5" borderId="51" xfId="0" applyFont="1" applyFill="1" applyBorder="1"/>
    <xf numFmtId="1" fontId="8" fillId="5" borderId="60" xfId="0" applyNumberFormat="1" applyFont="1" applyFill="1" applyBorder="1" applyAlignment="1">
      <alignment horizontal="center"/>
    </xf>
    <xf numFmtId="1" fontId="8" fillId="5" borderId="61" xfId="0" applyNumberFormat="1" applyFont="1" applyFill="1" applyBorder="1" applyAlignment="1">
      <alignment horizontal="center"/>
    </xf>
    <xf numFmtId="1" fontId="12" fillId="5" borderId="62" xfId="0" applyNumberFormat="1" applyFont="1" applyFill="1" applyBorder="1" applyAlignment="1">
      <alignment horizontal="center"/>
    </xf>
    <xf numFmtId="1" fontId="12" fillId="5" borderId="13" xfId="0" applyNumberFormat="1" applyFont="1" applyFill="1" applyBorder="1" applyAlignment="1">
      <alignment horizontal="center"/>
    </xf>
    <xf numFmtId="1" fontId="12" fillId="5" borderId="52" xfId="0" applyNumberFormat="1" applyFont="1" applyFill="1" applyBorder="1" applyAlignment="1">
      <alignment horizontal="center"/>
    </xf>
    <xf numFmtId="0" fontId="12" fillId="0" borderId="46" xfId="0" applyFont="1" applyBorder="1"/>
    <xf numFmtId="1" fontId="8" fillId="0" borderId="14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12" fillId="0" borderId="15" xfId="0" applyNumberFormat="1" applyFont="1" applyBorder="1" applyAlignment="1">
      <alignment horizontal="center"/>
    </xf>
    <xf numFmtId="0" fontId="5" fillId="0" borderId="47" xfId="0" applyFont="1" applyBorder="1"/>
    <xf numFmtId="0" fontId="9" fillId="5" borderId="17" xfId="0" applyFont="1" applyFill="1" applyBorder="1"/>
    <xf numFmtId="0" fontId="5" fillId="0" borderId="17" xfId="0" applyFont="1" applyBorder="1" applyAlignment="1">
      <alignment horizontal="center"/>
    </xf>
    <xf numFmtId="0" fontId="8" fillId="14" borderId="46" xfId="0" applyFont="1" applyFill="1" applyBorder="1"/>
    <xf numFmtId="0" fontId="5" fillId="14" borderId="14" xfId="0" applyFont="1" applyFill="1" applyBorder="1" applyAlignment="1">
      <alignment horizontal="center"/>
    </xf>
    <xf numFmtId="0" fontId="5" fillId="14" borderId="1" xfId="0" applyFont="1" applyFill="1" applyBorder="1" applyAlignment="1">
      <alignment horizontal="center"/>
    </xf>
    <xf numFmtId="0" fontId="11" fillId="14" borderId="15" xfId="0" applyFont="1" applyFill="1" applyBorder="1" applyAlignment="1">
      <alignment horizontal="center"/>
    </xf>
    <xf numFmtId="0" fontId="5" fillId="14" borderId="47" xfId="0" applyFont="1" applyFill="1" applyBorder="1" applyAlignment="1">
      <alignment horizontal="center"/>
    </xf>
    <xf numFmtId="0" fontId="9" fillId="5" borderId="17" xfId="0" applyFont="1" applyFill="1" applyBorder="1" applyAlignment="1">
      <alignment horizontal="center"/>
    </xf>
    <xf numFmtId="0" fontId="5" fillId="14" borderId="17" xfId="0" applyFont="1" applyFill="1" applyBorder="1" applyAlignment="1">
      <alignment horizontal="center"/>
    </xf>
    <xf numFmtId="1" fontId="5" fillId="0" borderId="14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1" fontId="11" fillId="0" borderId="15" xfId="0" applyNumberFormat="1" applyFont="1" applyBorder="1" applyAlignment="1">
      <alignment horizontal="center"/>
    </xf>
    <xf numFmtId="1" fontId="11" fillId="0" borderId="47" xfId="0" applyNumberFormat="1" applyFont="1" applyBorder="1" applyAlignment="1">
      <alignment horizontal="center"/>
    </xf>
    <xf numFmtId="0" fontId="5" fillId="0" borderId="46" xfId="0" applyFont="1" applyBorder="1" applyAlignment="1">
      <alignment wrapText="1"/>
    </xf>
    <xf numFmtId="1" fontId="8" fillId="10" borderId="14" xfId="0" applyNumberFormat="1" applyFont="1" applyFill="1" applyBorder="1" applyAlignment="1">
      <alignment horizontal="center"/>
    </xf>
    <xf numFmtId="1" fontId="8" fillId="10" borderId="1" xfId="0" applyNumberFormat="1" applyFont="1" applyFill="1" applyBorder="1" applyAlignment="1">
      <alignment horizontal="center"/>
    </xf>
    <xf numFmtId="1" fontId="12" fillId="10" borderId="15" xfId="0" applyNumberFormat="1" applyFont="1" applyFill="1" applyBorder="1" applyAlignment="1">
      <alignment horizontal="center"/>
    </xf>
    <xf numFmtId="1" fontId="8" fillId="11" borderId="14" xfId="0" applyNumberFormat="1" applyFont="1" applyFill="1" applyBorder="1" applyAlignment="1">
      <alignment horizontal="center"/>
    </xf>
    <xf numFmtId="1" fontId="8" fillId="11" borderId="1" xfId="0" applyNumberFormat="1" applyFont="1" applyFill="1" applyBorder="1" applyAlignment="1">
      <alignment horizontal="center"/>
    </xf>
    <xf numFmtId="1" fontId="12" fillId="11" borderId="15" xfId="0" applyNumberFormat="1" applyFont="1" applyFill="1" applyBorder="1" applyAlignment="1">
      <alignment horizontal="center"/>
    </xf>
    <xf numFmtId="1" fontId="8" fillId="12" borderId="14" xfId="0" applyNumberFormat="1" applyFont="1" applyFill="1" applyBorder="1" applyAlignment="1">
      <alignment horizontal="center"/>
    </xf>
    <xf numFmtId="1" fontId="8" fillId="12" borderId="1" xfId="0" applyNumberFormat="1" applyFont="1" applyFill="1" applyBorder="1" applyAlignment="1">
      <alignment horizontal="center"/>
    </xf>
    <xf numFmtId="1" fontId="12" fillId="12" borderId="15" xfId="0" applyNumberFormat="1" applyFont="1" applyFill="1" applyBorder="1" applyAlignment="1">
      <alignment horizontal="center"/>
    </xf>
    <xf numFmtId="1" fontId="12" fillId="0" borderId="47" xfId="0" applyNumberFormat="1" applyFont="1" applyBorder="1" applyAlignment="1">
      <alignment horizontal="center"/>
    </xf>
    <xf numFmtId="1" fontId="12" fillId="0" borderId="17" xfId="0" applyNumberFormat="1" applyFont="1" applyBorder="1" applyAlignment="1">
      <alignment horizontal="center"/>
    </xf>
    <xf numFmtId="1" fontId="5" fillId="20" borderId="14" xfId="0" applyNumberFormat="1" applyFont="1" applyFill="1" applyBorder="1" applyAlignment="1">
      <alignment horizontal="center"/>
    </xf>
    <xf numFmtId="1" fontId="5" fillId="20" borderId="1" xfId="0" applyNumberFormat="1" applyFont="1" applyFill="1" applyBorder="1" applyAlignment="1">
      <alignment horizontal="center"/>
    </xf>
    <xf numFmtId="1" fontId="11" fillId="20" borderId="15" xfId="0" applyNumberFormat="1" applyFont="1" applyFill="1" applyBorder="1" applyAlignment="1">
      <alignment horizontal="center"/>
    </xf>
    <xf numFmtId="1" fontId="5" fillId="18" borderId="14" xfId="0" applyNumberFormat="1" applyFont="1" applyFill="1" applyBorder="1" applyAlignment="1">
      <alignment horizontal="center"/>
    </xf>
    <xf numFmtId="1" fontId="5" fillId="18" borderId="1" xfId="0" applyNumberFormat="1" applyFont="1" applyFill="1" applyBorder="1" applyAlignment="1">
      <alignment horizontal="center"/>
    </xf>
    <xf numFmtId="1" fontId="11" fillId="18" borderId="15" xfId="0" applyNumberFormat="1" applyFont="1" applyFill="1" applyBorder="1" applyAlignment="1">
      <alignment horizontal="center"/>
    </xf>
    <xf numFmtId="1" fontId="5" fillId="10" borderId="1" xfId="0" applyNumberFormat="1" applyFont="1" applyFill="1" applyBorder="1" applyAlignment="1">
      <alignment horizontal="center"/>
    </xf>
    <xf numFmtId="1" fontId="5" fillId="11" borderId="1" xfId="0" applyNumberFormat="1" applyFont="1" applyFill="1" applyBorder="1" applyAlignment="1">
      <alignment horizontal="center"/>
    </xf>
    <xf numFmtId="1" fontId="5" fillId="12" borderId="1" xfId="0" applyNumberFormat="1" applyFont="1" applyFill="1" applyBorder="1" applyAlignment="1">
      <alignment horizontal="center"/>
    </xf>
    <xf numFmtId="1" fontId="12" fillId="2" borderId="47" xfId="0" applyNumberFormat="1" applyFont="1" applyFill="1" applyBorder="1" applyAlignment="1">
      <alignment horizontal="center"/>
    </xf>
    <xf numFmtId="0" fontId="5" fillId="8" borderId="46" xfId="0" applyFont="1" applyFill="1" applyBorder="1"/>
    <xf numFmtId="1" fontId="5" fillId="8" borderId="14" xfId="0" applyNumberFormat="1" applyFont="1" applyFill="1" applyBorder="1" applyAlignment="1">
      <alignment horizontal="center"/>
    </xf>
    <xf numFmtId="1" fontId="5" fillId="8" borderId="1" xfId="0" applyNumberFormat="1" applyFont="1" applyFill="1" applyBorder="1" applyAlignment="1">
      <alignment horizontal="center"/>
    </xf>
    <xf numFmtId="1" fontId="11" fillId="8" borderId="15" xfId="0" applyNumberFormat="1" applyFont="1" applyFill="1" applyBorder="1" applyAlignment="1">
      <alignment horizontal="center"/>
    </xf>
    <xf numFmtId="1" fontId="12" fillId="8" borderId="47" xfId="0" applyNumberFormat="1" applyFont="1" applyFill="1" applyBorder="1" applyAlignment="1">
      <alignment horizontal="center"/>
    </xf>
    <xf numFmtId="1" fontId="11" fillId="8" borderId="19" xfId="0" applyNumberFormat="1" applyFont="1" applyFill="1" applyBorder="1" applyAlignment="1">
      <alignment horizontal="center"/>
    </xf>
    <xf numFmtId="0" fontId="12" fillId="0" borderId="11" xfId="0" applyFont="1" applyBorder="1"/>
    <xf numFmtId="1" fontId="12" fillId="10" borderId="66" xfId="0" applyNumberFormat="1" applyFont="1" applyFill="1" applyBorder="1" applyAlignment="1">
      <alignment horizontal="center"/>
    </xf>
    <xf numFmtId="1" fontId="12" fillId="10" borderId="67" xfId="0" applyNumberFormat="1" applyFont="1" applyFill="1" applyBorder="1" applyAlignment="1">
      <alignment horizontal="center"/>
    </xf>
    <xf numFmtId="1" fontId="12" fillId="10" borderId="68" xfId="0" applyNumberFormat="1" applyFont="1" applyFill="1" applyBorder="1" applyAlignment="1">
      <alignment horizontal="center"/>
    </xf>
    <xf numFmtId="1" fontId="12" fillId="11" borderId="66" xfId="0" applyNumberFormat="1" applyFont="1" applyFill="1" applyBorder="1" applyAlignment="1">
      <alignment horizontal="center"/>
    </xf>
    <xf numFmtId="1" fontId="12" fillId="11" borderId="67" xfId="0" applyNumberFormat="1" applyFont="1" applyFill="1" applyBorder="1" applyAlignment="1">
      <alignment horizontal="center"/>
    </xf>
    <xf numFmtId="1" fontId="12" fillId="11" borderId="68" xfId="0" applyNumberFormat="1" applyFont="1" applyFill="1" applyBorder="1" applyAlignment="1">
      <alignment horizontal="center"/>
    </xf>
    <xf numFmtId="1" fontId="12" fillId="12" borderId="66" xfId="0" applyNumberFormat="1" applyFont="1" applyFill="1" applyBorder="1" applyAlignment="1">
      <alignment horizontal="center"/>
    </xf>
    <xf numFmtId="1" fontId="12" fillId="12" borderId="67" xfId="0" applyNumberFormat="1" applyFont="1" applyFill="1" applyBorder="1" applyAlignment="1">
      <alignment horizontal="center"/>
    </xf>
    <xf numFmtId="1" fontId="12" fillId="12" borderId="68" xfId="0" applyNumberFormat="1" applyFont="1" applyFill="1" applyBorder="1" applyAlignment="1">
      <alignment horizontal="center"/>
    </xf>
    <xf numFmtId="1" fontId="12" fillId="2" borderId="0" xfId="0" applyNumberFormat="1" applyFont="1" applyFill="1" applyAlignment="1">
      <alignment horizontal="center"/>
    </xf>
    <xf numFmtId="1" fontId="9" fillId="5" borderId="10" xfId="0" applyNumberFormat="1" applyFont="1" applyFill="1" applyBorder="1" applyAlignment="1">
      <alignment horizontal="center"/>
    </xf>
    <xf numFmtId="1" fontId="5" fillId="11" borderId="15" xfId="0" applyNumberFormat="1" applyFont="1" applyFill="1" applyBorder="1" applyAlignment="1">
      <alignment horizontal="right"/>
    </xf>
    <xf numFmtId="1" fontId="5" fillId="14" borderId="14" xfId="0" applyNumberFormat="1" applyFont="1" applyFill="1" applyBorder="1" applyAlignment="1">
      <alignment horizontal="center"/>
    </xf>
    <xf numFmtId="1" fontId="5" fillId="14" borderId="1" xfId="0" applyNumberFormat="1" applyFont="1" applyFill="1" applyBorder="1" applyAlignment="1">
      <alignment horizontal="center"/>
    </xf>
    <xf numFmtId="1" fontId="11" fillId="14" borderId="15" xfId="0" applyNumberFormat="1" applyFont="1" applyFill="1" applyBorder="1" applyAlignment="1">
      <alignment horizontal="center"/>
    </xf>
    <xf numFmtId="1" fontId="5" fillId="14" borderId="15" xfId="0" applyNumberFormat="1" applyFont="1" applyFill="1" applyBorder="1" applyAlignment="1">
      <alignment horizontal="right"/>
    </xf>
    <xf numFmtId="1" fontId="12" fillId="14" borderId="47" xfId="0" applyNumberFormat="1" applyFont="1" applyFill="1" applyBorder="1" applyAlignment="1">
      <alignment horizontal="center"/>
    </xf>
    <xf numFmtId="1" fontId="11" fillId="14" borderId="17" xfId="0" applyNumberFormat="1" applyFont="1" applyFill="1" applyBorder="1" applyAlignment="1">
      <alignment horizontal="center"/>
    </xf>
    <xf numFmtId="164" fontId="5" fillId="10" borderId="1" xfId="0" applyNumberFormat="1" applyFont="1" applyFill="1" applyBorder="1" applyAlignment="1">
      <alignment horizontal="center"/>
    </xf>
    <xf numFmtId="164" fontId="5" fillId="11" borderId="14" xfId="0" applyNumberFormat="1" applyFont="1" applyFill="1" applyBorder="1" applyAlignment="1">
      <alignment horizontal="center"/>
    </xf>
    <xf numFmtId="164" fontId="5" fillId="11" borderId="1" xfId="0" applyNumberFormat="1" applyFont="1" applyFill="1" applyBorder="1" applyAlignment="1">
      <alignment horizontal="center"/>
    </xf>
    <xf numFmtId="1" fontId="11" fillId="11" borderId="15" xfId="0" applyNumberFormat="1" applyFont="1" applyFill="1" applyBorder="1" applyAlignment="1">
      <alignment horizontal="right"/>
    </xf>
    <xf numFmtId="164" fontId="5" fillId="12" borderId="1" xfId="0" applyNumberFormat="1" applyFont="1" applyFill="1" applyBorder="1" applyAlignment="1">
      <alignment horizontal="center"/>
    </xf>
    <xf numFmtId="0" fontId="13" fillId="0" borderId="46" xfId="0" applyFont="1" applyBorder="1" applyAlignment="1">
      <alignment wrapText="1"/>
    </xf>
    <xf numFmtId="0" fontId="14" fillId="14" borderId="46" xfId="0" applyFont="1" applyFill="1" applyBorder="1"/>
    <xf numFmtId="1" fontId="5" fillId="14" borderId="47" xfId="0" applyNumberFormat="1" applyFont="1" applyFill="1" applyBorder="1"/>
    <xf numFmtId="0" fontId="12" fillId="5" borderId="17" xfId="0" applyFont="1" applyFill="1" applyBorder="1" applyAlignment="1">
      <alignment horizontal="center"/>
    </xf>
    <xf numFmtId="1" fontId="12" fillId="0" borderId="13" xfId="0" applyNumberFormat="1" applyFont="1" applyBorder="1" applyAlignment="1">
      <alignment horizontal="center"/>
    </xf>
    <xf numFmtId="1" fontId="15" fillId="10" borderId="14" xfId="0" applyNumberFormat="1" applyFont="1" applyFill="1" applyBorder="1" applyAlignment="1">
      <alignment horizontal="center"/>
    </xf>
    <xf numFmtId="1" fontId="15" fillId="10" borderId="1" xfId="0" applyNumberFormat="1" applyFont="1" applyFill="1" applyBorder="1" applyAlignment="1">
      <alignment horizontal="center"/>
    </xf>
    <xf numFmtId="1" fontId="16" fillId="10" borderId="15" xfId="0" applyNumberFormat="1" applyFont="1" applyFill="1" applyBorder="1" applyAlignment="1">
      <alignment horizontal="center"/>
    </xf>
    <xf numFmtId="1" fontId="12" fillId="0" borderId="19" xfId="0" applyNumberFormat="1" applyFont="1" applyBorder="1" applyAlignment="1">
      <alignment horizontal="center"/>
    </xf>
    <xf numFmtId="0" fontId="5" fillId="0" borderId="69" xfId="0" applyFont="1" applyBorder="1"/>
    <xf numFmtId="1" fontId="8" fillId="10" borderId="20" xfId="0" applyNumberFormat="1" applyFont="1" applyFill="1" applyBorder="1" applyAlignment="1">
      <alignment horizontal="center"/>
    </xf>
    <xf numFmtId="1" fontId="8" fillId="10" borderId="21" xfId="0" applyNumberFormat="1" applyFont="1" applyFill="1" applyBorder="1" applyAlignment="1">
      <alignment horizontal="center"/>
    </xf>
    <xf numFmtId="1" fontId="12" fillId="10" borderId="22" xfId="0" applyNumberFormat="1" applyFont="1" applyFill="1" applyBorder="1" applyAlignment="1">
      <alignment horizontal="center"/>
    </xf>
    <xf numFmtId="1" fontId="8" fillId="11" borderId="20" xfId="0" applyNumberFormat="1" applyFont="1" applyFill="1" applyBorder="1" applyAlignment="1">
      <alignment horizontal="center"/>
    </xf>
    <xf numFmtId="1" fontId="8" fillId="11" borderId="21" xfId="0" applyNumberFormat="1" applyFont="1" applyFill="1" applyBorder="1" applyAlignment="1">
      <alignment horizontal="center"/>
    </xf>
    <xf numFmtId="1" fontId="12" fillId="11" borderId="22" xfId="0" applyNumberFormat="1" applyFont="1" applyFill="1" applyBorder="1" applyAlignment="1">
      <alignment horizontal="center"/>
    </xf>
    <xf numFmtId="1" fontId="8" fillId="12" borderId="20" xfId="0" applyNumberFormat="1" applyFont="1" applyFill="1" applyBorder="1" applyAlignment="1">
      <alignment horizontal="center"/>
    </xf>
    <xf numFmtId="1" fontId="8" fillId="12" borderId="21" xfId="0" applyNumberFormat="1" applyFont="1" applyFill="1" applyBorder="1" applyAlignment="1">
      <alignment horizontal="center"/>
    </xf>
    <xf numFmtId="1" fontId="12" fillId="12" borderId="22" xfId="0" applyNumberFormat="1" applyFont="1" applyFill="1" applyBorder="1" applyAlignment="1">
      <alignment horizontal="center"/>
    </xf>
    <xf numFmtId="1" fontId="12" fillId="2" borderId="55" xfId="0" applyNumberFormat="1" applyFont="1" applyFill="1" applyBorder="1" applyAlignment="1">
      <alignment horizontal="center"/>
    </xf>
    <xf numFmtId="1" fontId="12" fillId="0" borderId="10" xfId="0" applyNumberFormat="1" applyFont="1" applyBorder="1" applyAlignment="1">
      <alignment horizontal="center"/>
    </xf>
    <xf numFmtId="0" fontId="11" fillId="5" borderId="43" xfId="0" applyFont="1" applyFill="1" applyBorder="1"/>
    <xf numFmtId="1" fontId="8" fillId="5" borderId="25" xfId="0" applyNumberFormat="1" applyFont="1" applyFill="1" applyBorder="1" applyAlignment="1">
      <alignment horizontal="center"/>
    </xf>
    <xf numFmtId="1" fontId="8" fillId="5" borderId="26" xfId="0" applyNumberFormat="1" applyFont="1" applyFill="1" applyBorder="1" applyAlignment="1">
      <alignment horizontal="center"/>
    </xf>
    <xf numFmtId="1" fontId="12" fillId="5" borderId="27" xfId="0" applyNumberFormat="1" applyFont="1" applyFill="1" applyBorder="1" applyAlignment="1">
      <alignment horizontal="center"/>
    </xf>
    <xf numFmtId="1" fontId="12" fillId="5" borderId="58" xfId="0" applyNumberFormat="1" applyFont="1" applyFill="1" applyBorder="1" applyAlignment="1">
      <alignment horizontal="center"/>
    </xf>
    <xf numFmtId="1" fontId="12" fillId="5" borderId="24" xfId="0" applyNumberFormat="1" applyFont="1" applyFill="1" applyBorder="1" applyAlignment="1">
      <alignment horizontal="center"/>
    </xf>
    <xf numFmtId="0" fontId="11" fillId="0" borderId="64" xfId="0" applyFont="1" applyBorder="1"/>
    <xf numFmtId="1" fontId="8" fillId="10" borderId="60" xfId="0" applyNumberFormat="1" applyFont="1" applyFill="1" applyBorder="1" applyAlignment="1">
      <alignment horizontal="center"/>
    </xf>
    <xf numFmtId="1" fontId="8" fillId="10" borderId="65" xfId="0" applyNumberFormat="1" applyFont="1" applyFill="1" applyBorder="1" applyAlignment="1">
      <alignment horizontal="center"/>
    </xf>
    <xf numFmtId="1" fontId="12" fillId="10" borderId="62" xfId="0" applyNumberFormat="1" applyFont="1" applyFill="1" applyBorder="1" applyAlignment="1">
      <alignment horizontal="center"/>
    </xf>
    <xf numFmtId="1" fontId="8" fillId="11" borderId="60" xfId="0" applyNumberFormat="1" applyFont="1" applyFill="1" applyBorder="1" applyAlignment="1">
      <alignment horizontal="center"/>
    </xf>
    <xf numFmtId="1" fontId="8" fillId="11" borderId="65" xfId="0" applyNumberFormat="1" applyFont="1" applyFill="1" applyBorder="1" applyAlignment="1">
      <alignment horizontal="center"/>
    </xf>
    <xf numFmtId="1" fontId="12" fillId="11" borderId="62" xfId="0" applyNumberFormat="1" applyFont="1" applyFill="1" applyBorder="1" applyAlignment="1">
      <alignment horizontal="center"/>
    </xf>
    <xf numFmtId="1" fontId="8" fillId="12" borderId="60" xfId="0" applyNumberFormat="1" applyFont="1" applyFill="1" applyBorder="1" applyAlignment="1">
      <alignment horizontal="center"/>
    </xf>
    <xf numFmtId="1" fontId="8" fillId="12" borderId="65" xfId="0" applyNumberFormat="1" applyFont="1" applyFill="1" applyBorder="1" applyAlignment="1">
      <alignment horizontal="center"/>
    </xf>
    <xf numFmtId="1" fontId="12" fillId="12" borderId="62" xfId="0" applyNumberFormat="1" applyFont="1" applyFill="1" applyBorder="1" applyAlignment="1">
      <alignment horizontal="center"/>
    </xf>
    <xf numFmtId="1" fontId="12" fillId="2" borderId="52" xfId="0" applyNumberFormat="1" applyFont="1" applyFill="1" applyBorder="1" applyAlignment="1">
      <alignment horizontal="center"/>
    </xf>
    <xf numFmtId="1" fontId="5" fillId="0" borderId="15" xfId="0" applyNumberFormat="1" applyFont="1" applyBorder="1" applyAlignment="1">
      <alignment horizontal="center"/>
    </xf>
    <xf numFmtId="0" fontId="9" fillId="5" borderId="53" xfId="0" applyFont="1" applyFill="1" applyBorder="1"/>
    <xf numFmtId="0" fontId="12" fillId="5" borderId="46" xfId="0" applyFont="1" applyFill="1" applyBorder="1"/>
    <xf numFmtId="1" fontId="8" fillId="5" borderId="14" xfId="0" applyNumberFormat="1" applyFont="1" applyFill="1" applyBorder="1" applyAlignment="1">
      <alignment horizontal="center"/>
    </xf>
    <xf numFmtId="1" fontId="8" fillId="5" borderId="1" xfId="0" applyNumberFormat="1" applyFont="1" applyFill="1" applyBorder="1" applyAlignment="1">
      <alignment horizontal="center"/>
    </xf>
    <xf numFmtId="1" fontId="12" fillId="5" borderId="15" xfId="0" applyNumberFormat="1" applyFont="1" applyFill="1" applyBorder="1" applyAlignment="1">
      <alignment horizontal="center"/>
    </xf>
    <xf numFmtId="0" fontId="5" fillId="5" borderId="47" xfId="0" applyFont="1" applyFill="1" applyBorder="1"/>
    <xf numFmtId="0" fontId="5" fillId="5" borderId="17" xfId="0" applyFont="1" applyFill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0" borderId="14" xfId="0" applyFont="1" applyBorder="1"/>
    <xf numFmtId="0" fontId="5" fillId="0" borderId="1" xfId="0" applyFont="1" applyBorder="1"/>
    <xf numFmtId="0" fontId="5" fillId="0" borderId="15" xfId="0" applyFont="1" applyBorder="1"/>
    <xf numFmtId="1" fontId="8" fillId="0" borderId="17" xfId="0" applyNumberFormat="1" applyFont="1" applyBorder="1" applyAlignment="1">
      <alignment horizontal="center"/>
    </xf>
    <xf numFmtId="1" fontId="5" fillId="10" borderId="53" xfId="0" applyNumberFormat="1" applyFont="1" applyFill="1" applyBorder="1" applyAlignment="1">
      <alignment horizontal="center"/>
    </xf>
    <xf numFmtId="1" fontId="5" fillId="10" borderId="18" xfId="0" applyNumberFormat="1" applyFont="1" applyFill="1" applyBorder="1" applyAlignment="1">
      <alignment horizontal="center"/>
    </xf>
    <xf numFmtId="1" fontId="5" fillId="11" borderId="53" xfId="0" applyNumberFormat="1" applyFont="1" applyFill="1" applyBorder="1" applyAlignment="1">
      <alignment horizontal="center"/>
    </xf>
    <xf numFmtId="1" fontId="5" fillId="11" borderId="18" xfId="0" applyNumberFormat="1" applyFont="1" applyFill="1" applyBorder="1" applyAlignment="1">
      <alignment horizontal="center"/>
    </xf>
    <xf numFmtId="1" fontId="5" fillId="12" borderId="53" xfId="0" applyNumberFormat="1" applyFont="1" applyFill="1" applyBorder="1" applyAlignment="1">
      <alignment horizontal="center"/>
    </xf>
    <xf numFmtId="1" fontId="5" fillId="12" borderId="18" xfId="0" applyNumberFormat="1" applyFont="1" applyFill="1" applyBorder="1" applyAlignment="1">
      <alignment horizontal="center"/>
    </xf>
    <xf numFmtId="0" fontId="9" fillId="5" borderId="53" xfId="0" applyFont="1" applyFill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8" fillId="14" borderId="47" xfId="0" applyFont="1" applyFill="1" applyBorder="1" applyAlignment="1">
      <alignment horizontal="center"/>
    </xf>
    <xf numFmtId="0" fontId="12" fillId="0" borderId="54" xfId="0" applyFont="1" applyBorder="1"/>
    <xf numFmtId="1" fontId="8" fillId="10" borderId="59" xfId="0" applyNumberFormat="1" applyFont="1" applyFill="1" applyBorder="1" applyAlignment="1">
      <alignment horizontal="center"/>
    </xf>
    <xf numFmtId="1" fontId="8" fillId="10" borderId="35" xfId="0" applyNumberFormat="1" applyFont="1" applyFill="1" applyBorder="1" applyAlignment="1">
      <alignment horizontal="center"/>
    </xf>
    <xf numFmtId="1" fontId="8" fillId="10" borderId="37" xfId="0" applyNumberFormat="1" applyFont="1" applyFill="1" applyBorder="1" applyAlignment="1">
      <alignment horizontal="center"/>
    </xf>
    <xf numFmtId="1" fontId="8" fillId="11" borderId="59" xfId="0" applyNumberFormat="1" applyFont="1" applyFill="1" applyBorder="1" applyAlignment="1">
      <alignment horizontal="center"/>
    </xf>
    <xf numFmtId="1" fontId="8" fillId="11" borderId="35" xfId="0" applyNumberFormat="1" applyFont="1" applyFill="1" applyBorder="1" applyAlignment="1">
      <alignment horizontal="center"/>
    </xf>
    <xf numFmtId="1" fontId="8" fillId="11" borderId="37" xfId="0" applyNumberFormat="1" applyFont="1" applyFill="1" applyBorder="1" applyAlignment="1">
      <alignment horizontal="center"/>
    </xf>
    <xf numFmtId="1" fontId="8" fillId="12" borderId="59" xfId="0" applyNumberFormat="1" applyFont="1" applyFill="1" applyBorder="1" applyAlignment="1">
      <alignment horizontal="center"/>
    </xf>
    <xf numFmtId="1" fontId="8" fillId="12" borderId="35" xfId="0" applyNumberFormat="1" applyFont="1" applyFill="1" applyBorder="1" applyAlignment="1">
      <alignment horizontal="center"/>
    </xf>
    <xf numFmtId="1" fontId="8" fillId="12" borderId="37" xfId="0" applyNumberFormat="1" applyFont="1" applyFill="1" applyBorder="1" applyAlignment="1">
      <alignment horizontal="center"/>
    </xf>
    <xf numFmtId="1" fontId="12" fillId="2" borderId="3" xfId="0" applyNumberFormat="1" applyFont="1" applyFill="1" applyBorder="1" applyAlignment="1">
      <alignment horizontal="center"/>
    </xf>
    <xf numFmtId="0" fontId="5" fillId="0" borderId="24" xfId="0" applyFont="1" applyBorder="1"/>
    <xf numFmtId="0" fontId="5" fillId="0" borderId="43" xfId="0" applyFont="1" applyBorder="1"/>
    <xf numFmtId="0" fontId="5" fillId="0" borderId="26" xfId="0" applyFont="1" applyBorder="1"/>
    <xf numFmtId="0" fontId="5" fillId="0" borderId="28" xfId="0" applyFont="1" applyBorder="1"/>
    <xf numFmtId="0" fontId="5" fillId="0" borderId="58" xfId="0" applyFont="1" applyBorder="1"/>
    <xf numFmtId="0" fontId="9" fillId="5" borderId="43" xfId="0" applyFont="1" applyFill="1" applyBorder="1"/>
    <xf numFmtId="1" fontId="8" fillId="0" borderId="24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7" borderId="1" xfId="0" applyFont="1" applyFill="1" applyBorder="1"/>
    <xf numFmtId="165" fontId="5" fillId="0" borderId="0" xfId="0" applyNumberFormat="1" applyFont="1" applyAlignment="1">
      <alignment horizontal="center"/>
    </xf>
    <xf numFmtId="165" fontId="5" fillId="0" borderId="0" xfId="0" applyNumberFormat="1" applyFont="1"/>
    <xf numFmtId="0" fontId="5" fillId="6" borderId="1" xfId="0" applyFont="1" applyFill="1" applyBorder="1"/>
    <xf numFmtId="0" fontId="1" fillId="0" borderId="46" xfId="0" applyFont="1" applyBorder="1"/>
    <xf numFmtId="0" fontId="18" fillId="0" borderId="0" xfId="0" applyFont="1"/>
    <xf numFmtId="0" fontId="1" fillId="0" borderId="0" xfId="0" applyFont="1" applyAlignment="1">
      <alignment horizontal="center"/>
    </xf>
    <xf numFmtId="0" fontId="17" fillId="0" borderId="0" xfId="0" applyFont="1"/>
    <xf numFmtId="0" fontId="1" fillId="0" borderId="49" xfId="0" applyFont="1" applyBorder="1"/>
    <xf numFmtId="0" fontId="2" fillId="20" borderId="6" xfId="0" applyFont="1" applyFill="1" applyBorder="1" applyAlignment="1">
      <alignment horizontal="centerContinuous"/>
    </xf>
    <xf numFmtId="0" fontId="2" fillId="20" borderId="7" xfId="0" applyFont="1" applyFill="1" applyBorder="1" applyAlignment="1">
      <alignment horizontal="centerContinuous"/>
    </xf>
    <xf numFmtId="0" fontId="2" fillId="20" borderId="8" xfId="0" applyFont="1" applyFill="1" applyBorder="1" applyAlignment="1">
      <alignment horizontal="centerContinuous"/>
    </xf>
    <xf numFmtId="0" fontId="2" fillId="0" borderId="11" xfId="0" applyFont="1" applyBorder="1" applyAlignment="1">
      <alignment horizontal="center"/>
    </xf>
    <xf numFmtId="0" fontId="19" fillId="20" borderId="11" xfId="0" applyFont="1" applyFill="1" applyBorder="1" applyAlignment="1">
      <alignment horizontal="centerContinuous"/>
    </xf>
    <xf numFmtId="0" fontId="19" fillId="20" borderId="0" xfId="0" applyFont="1" applyFill="1" applyAlignment="1">
      <alignment horizontal="centerContinuous"/>
    </xf>
    <xf numFmtId="0" fontId="19" fillId="20" borderId="12" xfId="0" applyFont="1" applyFill="1" applyBorder="1" applyAlignment="1">
      <alignment horizontal="centerContinuous"/>
    </xf>
    <xf numFmtId="0" fontId="1" fillId="0" borderId="51" xfId="0" applyFont="1" applyBorder="1"/>
    <xf numFmtId="0" fontId="20" fillId="20" borderId="14" xfId="0" applyFont="1" applyFill="1" applyBorder="1" applyAlignment="1">
      <alignment horizontal="center"/>
    </xf>
    <xf numFmtId="0" fontId="20" fillId="20" borderId="48" xfId="0" applyFont="1" applyFill="1" applyBorder="1" applyAlignment="1">
      <alignment horizontal="center"/>
    </xf>
    <xf numFmtId="0" fontId="20" fillId="20" borderId="15" xfId="0" applyFont="1" applyFill="1" applyBorder="1" applyAlignment="1">
      <alignment horizontal="center"/>
    </xf>
    <xf numFmtId="0" fontId="2" fillId="8" borderId="11" xfId="0" applyFont="1" applyFill="1" applyBorder="1"/>
    <xf numFmtId="0" fontId="1" fillId="8" borderId="11" xfId="0" applyFont="1" applyFill="1" applyBorder="1"/>
    <xf numFmtId="0" fontId="1" fillId="8" borderId="0" xfId="0" applyFont="1" applyFill="1"/>
    <xf numFmtId="0" fontId="1" fillId="8" borderId="12" xfId="0" applyFont="1" applyFill="1" applyBorder="1"/>
    <xf numFmtId="0" fontId="19" fillId="8" borderId="11" xfId="0" applyFont="1" applyFill="1" applyBorder="1"/>
    <xf numFmtId="0" fontId="1" fillId="8" borderId="17" xfId="0" applyFont="1" applyFill="1" applyBorder="1" applyAlignment="1">
      <alignment horizontal="center"/>
    </xf>
    <xf numFmtId="0" fontId="1" fillId="0" borderId="53" xfId="0" applyFont="1" applyBorder="1"/>
    <xf numFmtId="1" fontId="1" fillId="0" borderId="48" xfId="0" applyNumberFormat="1" applyFont="1" applyBorder="1" applyAlignment="1">
      <alignment horizontal="center"/>
    </xf>
    <xf numFmtId="1" fontId="19" fillId="5" borderId="53" xfId="0" applyNumberFormat="1" applyFont="1" applyFill="1" applyBorder="1" applyAlignment="1">
      <alignment horizontal="center"/>
    </xf>
    <xf numFmtId="1" fontId="1" fillId="0" borderId="13" xfId="0" applyNumberFormat="1" applyFont="1" applyBorder="1" applyAlignment="1">
      <alignment horizontal="center"/>
    </xf>
    <xf numFmtId="0" fontId="1" fillId="0" borderId="54" xfId="0" applyFont="1" applyBorder="1"/>
    <xf numFmtId="1" fontId="1" fillId="0" borderId="56" xfId="0" applyNumberFormat="1" applyFont="1" applyBorder="1" applyAlignment="1">
      <alignment horizontal="center"/>
    </xf>
    <xf numFmtId="1" fontId="19" fillId="5" borderId="54" xfId="0" applyNumberFormat="1" applyFont="1" applyFill="1" applyBorder="1" applyAlignment="1">
      <alignment horizontal="center"/>
    </xf>
    <xf numFmtId="0" fontId="2" fillId="5" borderId="43" xfId="0" applyFont="1" applyFill="1" applyBorder="1"/>
    <xf numFmtId="1" fontId="2" fillId="5" borderId="57" xfId="0" applyNumberFormat="1" applyFont="1" applyFill="1" applyBorder="1" applyAlignment="1">
      <alignment horizontal="center"/>
    </xf>
    <xf numFmtId="1" fontId="19" fillId="5" borderId="43" xfId="0" applyNumberFormat="1" applyFont="1" applyFill="1" applyBorder="1" applyAlignment="1">
      <alignment horizontal="center"/>
    </xf>
    <xf numFmtId="0" fontId="2" fillId="0" borderId="5" xfId="0" applyFont="1" applyBorder="1"/>
    <xf numFmtId="1" fontId="2" fillId="0" borderId="49" xfId="0" applyNumberFormat="1" applyFont="1" applyBorder="1" applyAlignment="1">
      <alignment horizontal="center"/>
    </xf>
    <xf numFmtId="1" fontId="2" fillId="0" borderId="50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19" fillId="0" borderId="49" xfId="0" applyNumberFormat="1" applyFont="1" applyBorder="1" applyAlignment="1">
      <alignment horizontal="center"/>
    </xf>
    <xf numFmtId="1" fontId="1" fillId="0" borderId="5" xfId="0" applyNumberFormat="1" applyFont="1" applyBorder="1" applyAlignment="1">
      <alignment horizontal="center"/>
    </xf>
    <xf numFmtId="0" fontId="2" fillId="8" borderId="19" xfId="0" applyFont="1" applyFill="1" applyBorder="1"/>
    <xf numFmtId="0" fontId="1" fillId="8" borderId="20" xfId="0" applyFont="1" applyFill="1" applyBorder="1"/>
    <xf numFmtId="0" fontId="1" fillId="8" borderId="21" xfId="0" applyFont="1" applyFill="1" applyBorder="1"/>
    <xf numFmtId="0" fontId="1" fillId="8" borderId="22" xfId="0" applyFont="1" applyFill="1" applyBorder="1"/>
    <xf numFmtId="0" fontId="1" fillId="8" borderId="19" xfId="0" applyFont="1" applyFill="1" applyBorder="1"/>
    <xf numFmtId="1" fontId="19" fillId="8" borderId="54" xfId="0" applyNumberFormat="1" applyFont="1" applyFill="1" applyBorder="1" applyAlignment="1">
      <alignment horizontal="center"/>
    </xf>
    <xf numFmtId="1" fontId="1" fillId="8" borderId="19" xfId="0" applyNumberFormat="1" applyFont="1" applyFill="1" applyBorder="1" applyAlignment="1">
      <alignment horizontal="center"/>
    </xf>
    <xf numFmtId="1" fontId="1" fillId="0" borderId="57" xfId="0" applyNumberFormat="1" applyFont="1" applyBorder="1" applyAlignment="1">
      <alignment horizontal="center"/>
    </xf>
    <xf numFmtId="1" fontId="1" fillId="0" borderId="63" xfId="0" applyNumberFormat="1" applyFont="1" applyBorder="1" applyAlignment="1">
      <alignment horizontal="center"/>
    </xf>
    <xf numFmtId="1" fontId="19" fillId="5" borderId="6" xfId="0" applyNumberFormat="1" applyFont="1" applyFill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1" fontId="19" fillId="5" borderId="59" xfId="0" applyNumberFormat="1" applyFont="1" applyFill="1" applyBorder="1" applyAlignment="1">
      <alignment horizontal="center"/>
    </xf>
    <xf numFmtId="0" fontId="1" fillId="0" borderId="19" xfId="0" applyFont="1" applyBorder="1"/>
    <xf numFmtId="0" fontId="1" fillId="20" borderId="29" xfId="0" applyFont="1" applyFill="1" applyBorder="1"/>
    <xf numFmtId="1" fontId="1" fillId="20" borderId="30" xfId="0" applyNumberFormat="1" applyFont="1" applyFill="1" applyBorder="1" applyAlignment="1">
      <alignment horizontal="center"/>
    </xf>
    <xf numFmtId="1" fontId="1" fillId="20" borderId="31" xfId="0" applyNumberFormat="1" applyFont="1" applyFill="1" applyBorder="1" applyAlignment="1">
      <alignment horizontal="center"/>
    </xf>
    <xf numFmtId="1" fontId="1" fillId="20" borderId="32" xfId="0" applyNumberFormat="1" applyFont="1" applyFill="1" applyBorder="1" applyAlignment="1">
      <alignment horizontal="center"/>
    </xf>
    <xf numFmtId="1" fontId="1" fillId="20" borderId="29" xfId="0" applyNumberFormat="1" applyFont="1" applyFill="1" applyBorder="1" applyAlignment="1">
      <alignment horizontal="center"/>
    </xf>
    <xf numFmtId="1" fontId="19" fillId="20" borderId="6" xfId="0" applyNumberFormat="1" applyFont="1" applyFill="1" applyBorder="1" applyAlignment="1">
      <alignment horizontal="center"/>
    </xf>
    <xf numFmtId="0" fontId="1" fillId="20" borderId="19" xfId="0" applyFont="1" applyFill="1" applyBorder="1"/>
    <xf numFmtId="1" fontId="1" fillId="20" borderId="20" xfId="0" applyNumberFormat="1" applyFont="1" applyFill="1" applyBorder="1" applyAlignment="1">
      <alignment horizontal="center"/>
    </xf>
    <xf numFmtId="1" fontId="1" fillId="20" borderId="21" xfId="0" applyNumberFormat="1" applyFont="1" applyFill="1" applyBorder="1" applyAlignment="1">
      <alignment horizontal="center"/>
    </xf>
    <xf numFmtId="1" fontId="1" fillId="20" borderId="22" xfId="0" applyNumberFormat="1" applyFont="1" applyFill="1" applyBorder="1" applyAlignment="1">
      <alignment horizontal="center"/>
    </xf>
    <xf numFmtId="1" fontId="1" fillId="20" borderId="19" xfId="0" applyNumberFormat="1" applyFont="1" applyFill="1" applyBorder="1" applyAlignment="1">
      <alignment horizontal="center"/>
    </xf>
    <xf numFmtId="1" fontId="19" fillId="20" borderId="54" xfId="0" applyNumberFormat="1" applyFont="1" applyFill="1" applyBorder="1" applyAlignment="1">
      <alignment horizontal="center"/>
    </xf>
    <xf numFmtId="0" fontId="1" fillId="21" borderId="29" xfId="0" applyFont="1" applyFill="1" applyBorder="1"/>
    <xf numFmtId="0" fontId="1" fillId="21" borderId="30" xfId="0" applyFont="1" applyFill="1" applyBorder="1" applyAlignment="1">
      <alignment horizontal="center"/>
    </xf>
    <xf numFmtId="0" fontId="1" fillId="21" borderId="31" xfId="0" applyFont="1" applyFill="1" applyBorder="1" applyAlignment="1">
      <alignment horizontal="center"/>
    </xf>
    <xf numFmtId="0" fontId="1" fillId="21" borderId="32" xfId="0" applyFont="1" applyFill="1" applyBorder="1" applyAlignment="1">
      <alignment horizontal="center"/>
    </xf>
    <xf numFmtId="1" fontId="1" fillId="21" borderId="29" xfId="0" applyNumberFormat="1" applyFont="1" applyFill="1" applyBorder="1" applyAlignment="1">
      <alignment horizontal="center"/>
    </xf>
    <xf numFmtId="0" fontId="2" fillId="21" borderId="6" xfId="0" applyFont="1" applyFill="1" applyBorder="1" applyAlignment="1">
      <alignment horizontal="center"/>
    </xf>
    <xf numFmtId="0" fontId="1" fillId="21" borderId="29" xfId="0" applyFont="1" applyFill="1" applyBorder="1" applyAlignment="1">
      <alignment horizontal="center"/>
    </xf>
    <xf numFmtId="0" fontId="1" fillId="21" borderId="17" xfId="0" applyFont="1" applyFill="1" applyBorder="1"/>
    <xf numFmtId="1" fontId="1" fillId="21" borderId="14" xfId="0" applyNumberFormat="1" applyFont="1" applyFill="1" applyBorder="1" applyAlignment="1">
      <alignment horizontal="center"/>
    </xf>
    <xf numFmtId="1" fontId="1" fillId="21" borderId="1" xfId="0" applyNumberFormat="1" applyFont="1" applyFill="1" applyBorder="1" applyAlignment="1">
      <alignment horizontal="center"/>
    </xf>
    <xf numFmtId="1" fontId="1" fillId="21" borderId="15" xfId="0" applyNumberFormat="1" applyFont="1" applyFill="1" applyBorder="1" applyAlignment="1">
      <alignment horizontal="center"/>
    </xf>
    <xf numFmtId="1" fontId="1" fillId="21" borderId="17" xfId="0" applyNumberFormat="1" applyFont="1" applyFill="1" applyBorder="1" applyAlignment="1">
      <alignment horizontal="center"/>
    </xf>
    <xf numFmtId="1" fontId="19" fillId="21" borderId="53" xfId="0" applyNumberFormat="1" applyFont="1" applyFill="1" applyBorder="1" applyAlignment="1">
      <alignment horizontal="center"/>
    </xf>
    <xf numFmtId="1" fontId="1" fillId="21" borderId="34" xfId="0" applyNumberFormat="1" applyFont="1" applyFill="1" applyBorder="1" applyAlignment="1">
      <alignment horizontal="center"/>
    </xf>
    <xf numFmtId="1" fontId="1" fillId="21" borderId="35" xfId="0" applyNumberFormat="1" applyFont="1" applyFill="1" applyBorder="1" applyAlignment="1">
      <alignment horizontal="center"/>
    </xf>
    <xf numFmtId="1" fontId="1" fillId="21" borderId="36" xfId="0" applyNumberFormat="1" applyFont="1" applyFill="1" applyBorder="1" applyAlignment="1">
      <alignment horizontal="center"/>
    </xf>
    <xf numFmtId="1" fontId="1" fillId="21" borderId="33" xfId="0" applyNumberFormat="1" applyFont="1" applyFill="1" applyBorder="1" applyAlignment="1">
      <alignment horizontal="center"/>
    </xf>
    <xf numFmtId="1" fontId="19" fillId="21" borderId="59" xfId="0" applyNumberFormat="1" applyFont="1" applyFill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66" xfId="0" applyFont="1" applyBorder="1"/>
    <xf numFmtId="0" fontId="1" fillId="0" borderId="67" xfId="0" applyFont="1" applyBorder="1"/>
    <xf numFmtId="0" fontId="1" fillId="0" borderId="68" xfId="0" applyFont="1" applyBorder="1"/>
    <xf numFmtId="0" fontId="1" fillId="0" borderId="12" xfId="0" applyFont="1" applyBorder="1"/>
    <xf numFmtId="1" fontId="19" fillId="0" borderId="11" xfId="0" applyNumberFormat="1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1" fontId="2" fillId="8" borderId="66" xfId="0" applyNumberFormat="1" applyFont="1" applyFill="1" applyBorder="1" applyAlignment="1">
      <alignment horizontal="center"/>
    </xf>
    <xf numFmtId="1" fontId="2" fillId="8" borderId="67" xfId="0" applyNumberFormat="1" applyFont="1" applyFill="1" applyBorder="1" applyAlignment="1">
      <alignment horizontal="center"/>
    </xf>
    <xf numFmtId="1" fontId="2" fillId="8" borderId="68" xfId="0" applyNumberFormat="1" applyFont="1" applyFill="1" applyBorder="1" applyAlignment="1">
      <alignment horizontal="center"/>
    </xf>
    <xf numFmtId="1" fontId="2" fillId="8" borderId="12" xfId="0" applyNumberFormat="1" applyFont="1" applyFill="1" applyBorder="1" applyAlignment="1">
      <alignment horizontal="center"/>
    </xf>
    <xf numFmtId="1" fontId="19" fillId="8" borderId="11" xfId="0" applyNumberFormat="1" applyFont="1" applyFill="1" applyBorder="1" applyAlignment="1">
      <alignment horizontal="center"/>
    </xf>
    <xf numFmtId="1" fontId="2" fillId="8" borderId="10" xfId="0" applyNumberFormat="1" applyFont="1" applyFill="1" applyBorder="1" applyAlignment="1">
      <alignment horizontal="center"/>
    </xf>
    <xf numFmtId="1" fontId="2" fillId="0" borderId="70" xfId="0" applyNumberFormat="1" applyFont="1" applyBorder="1" applyAlignment="1">
      <alignment horizontal="center"/>
    </xf>
    <xf numFmtId="1" fontId="2" fillId="0" borderId="71" xfId="0" applyNumberFormat="1" applyFont="1" applyBorder="1" applyAlignment="1">
      <alignment horizontal="center"/>
    </xf>
    <xf numFmtId="1" fontId="2" fillId="0" borderId="72" xfId="0" applyNumberFormat="1" applyFont="1" applyBorder="1" applyAlignment="1">
      <alignment horizontal="center"/>
    </xf>
    <xf numFmtId="0" fontId="19" fillId="0" borderId="49" xfId="0" applyFont="1" applyBorder="1"/>
    <xf numFmtId="0" fontId="1" fillId="0" borderId="5" xfId="0" applyFont="1" applyBorder="1" applyAlignment="1">
      <alignment horizontal="center"/>
    </xf>
    <xf numFmtId="0" fontId="2" fillId="8" borderId="17" xfId="0" applyFont="1" applyFill="1" applyBorder="1"/>
    <xf numFmtId="0" fontId="1" fillId="8" borderId="14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5" xfId="0" applyFont="1" applyFill="1" applyBorder="1" applyAlignment="1">
      <alignment horizontal="center"/>
    </xf>
    <xf numFmtId="1" fontId="1" fillId="8" borderId="17" xfId="0" applyNumberFormat="1" applyFont="1" applyFill="1" applyBorder="1" applyAlignment="1">
      <alignment horizontal="center"/>
    </xf>
    <xf numFmtId="0" fontId="19" fillId="8" borderId="53" xfId="0" applyFont="1" applyFill="1" applyBorder="1" applyAlignment="1">
      <alignment horizontal="center"/>
    </xf>
    <xf numFmtId="0" fontId="2" fillId="8" borderId="17" xfId="0" applyFont="1" applyFill="1" applyBorder="1" applyAlignment="1">
      <alignment horizontal="center"/>
    </xf>
    <xf numFmtId="0" fontId="19" fillId="0" borderId="53" xfId="0" applyFont="1" applyBorder="1" applyAlignment="1">
      <alignment horizontal="center"/>
    </xf>
    <xf numFmtId="0" fontId="2" fillId="20" borderId="17" xfId="0" applyFont="1" applyFill="1" applyBorder="1"/>
    <xf numFmtId="1" fontId="1" fillId="20" borderId="14" xfId="0" applyNumberFormat="1" applyFont="1" applyFill="1" applyBorder="1" applyAlignment="1">
      <alignment horizontal="center"/>
    </xf>
    <xf numFmtId="1" fontId="1" fillId="20" borderId="1" xfId="0" applyNumberFormat="1" applyFont="1" applyFill="1" applyBorder="1" applyAlignment="1">
      <alignment horizontal="center"/>
    </xf>
    <xf numFmtId="1" fontId="1" fillId="20" borderId="15" xfId="0" applyNumberFormat="1" applyFont="1" applyFill="1" applyBorder="1" applyAlignment="1">
      <alignment horizontal="center"/>
    </xf>
    <xf numFmtId="1" fontId="1" fillId="20" borderId="17" xfId="0" applyNumberFormat="1" applyFont="1" applyFill="1" applyBorder="1" applyAlignment="1">
      <alignment horizontal="center"/>
    </xf>
    <xf numFmtId="0" fontId="2" fillId="20" borderId="17" xfId="0" applyFont="1" applyFill="1" applyBorder="1" applyAlignment="1">
      <alignment horizontal="center"/>
    </xf>
    <xf numFmtId="0" fontId="2" fillId="21" borderId="17" xfId="0" applyFont="1" applyFill="1" applyBorder="1"/>
    <xf numFmtId="0" fontId="2" fillId="21" borderId="17" xfId="0" applyFont="1" applyFill="1" applyBorder="1" applyAlignment="1">
      <alignment horizontal="center"/>
    </xf>
    <xf numFmtId="0" fontId="2" fillId="0" borderId="33" xfId="0" applyFont="1" applyBorder="1"/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9" fillId="5" borderId="59" xfId="0" applyFont="1" applyFill="1" applyBorder="1" applyAlignment="1">
      <alignment horizontal="center"/>
    </xf>
    <xf numFmtId="0" fontId="1" fillId="0" borderId="33" xfId="0" applyFont="1" applyBorder="1" applyAlignment="1">
      <alignment horizontal="center"/>
    </xf>
    <xf numFmtId="1" fontId="19" fillId="5" borderId="73" xfId="0" applyNumberFormat="1" applyFont="1" applyFill="1" applyBorder="1" applyAlignment="1">
      <alignment horizontal="center"/>
    </xf>
    <xf numFmtId="1" fontId="1" fillId="0" borderId="32" xfId="0" applyNumberFormat="1" applyFont="1" applyBorder="1" applyAlignment="1">
      <alignment horizontal="right"/>
    </xf>
    <xf numFmtId="1" fontId="1" fillId="0" borderId="6" xfId="0" applyNumberFormat="1" applyFont="1" applyBorder="1" applyAlignment="1">
      <alignment horizontal="center"/>
    </xf>
    <xf numFmtId="1" fontId="19" fillId="0" borderId="6" xfId="0" applyNumberFormat="1" applyFont="1" applyBorder="1" applyAlignment="1">
      <alignment horizontal="center"/>
    </xf>
    <xf numFmtId="1" fontId="1" fillId="8" borderId="14" xfId="0" applyNumberFormat="1" applyFont="1" applyFill="1" applyBorder="1" applyAlignment="1">
      <alignment horizontal="center"/>
    </xf>
    <xf numFmtId="1" fontId="1" fillId="8" borderId="1" xfId="0" applyNumberFormat="1" applyFont="1" applyFill="1" applyBorder="1" applyAlignment="1">
      <alignment horizontal="center"/>
    </xf>
    <xf numFmtId="1" fontId="1" fillId="8" borderId="15" xfId="0" applyNumberFormat="1" applyFont="1" applyFill="1" applyBorder="1" applyAlignment="1">
      <alignment horizontal="center"/>
    </xf>
    <xf numFmtId="1" fontId="1" fillId="8" borderId="15" xfId="0" applyNumberFormat="1" applyFont="1" applyFill="1" applyBorder="1" applyAlignment="1">
      <alignment horizontal="right"/>
    </xf>
    <xf numFmtId="1" fontId="2" fillId="8" borderId="53" xfId="0" applyNumberFormat="1" applyFont="1" applyFill="1" applyBorder="1" applyAlignment="1">
      <alignment horizontal="center"/>
    </xf>
    <xf numFmtId="1" fontId="19" fillId="8" borderId="53" xfId="0" applyNumberFormat="1" applyFont="1" applyFill="1" applyBorder="1" applyAlignment="1">
      <alignment horizontal="center"/>
    </xf>
    <xf numFmtId="1" fontId="2" fillId="8" borderId="17" xfId="0" applyNumberFormat="1" applyFont="1" applyFill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1" fontId="1" fillId="0" borderId="15" xfId="0" applyNumberFormat="1" applyFont="1" applyBorder="1" applyAlignment="1">
      <alignment horizontal="right"/>
    </xf>
    <xf numFmtId="1" fontId="1" fillId="0" borderId="53" xfId="0" applyNumberFormat="1" applyFont="1" applyBorder="1" applyAlignment="1">
      <alignment horizontal="center"/>
    </xf>
    <xf numFmtId="1" fontId="2" fillId="5" borderId="53" xfId="0" applyNumberFormat="1" applyFont="1" applyFill="1" applyBorder="1" applyAlignment="1">
      <alignment horizontal="center"/>
    </xf>
    <xf numFmtId="0" fontId="21" fillId="0" borderId="17" xfId="0" applyFont="1" applyBorder="1" applyAlignment="1">
      <alignment wrapText="1"/>
    </xf>
    <xf numFmtId="0" fontId="22" fillId="8" borderId="17" xfId="0" applyFont="1" applyFill="1" applyBorder="1"/>
    <xf numFmtId="1" fontId="2" fillId="8" borderId="14" xfId="0" applyNumberFormat="1" applyFont="1" applyFill="1" applyBorder="1" applyAlignment="1">
      <alignment horizontal="center"/>
    </xf>
    <xf numFmtId="1" fontId="2" fillId="8" borderId="1" xfId="0" applyNumberFormat="1" applyFont="1" applyFill="1" applyBorder="1" applyAlignment="1">
      <alignment horizontal="center"/>
    </xf>
    <xf numFmtId="1" fontId="2" fillId="8" borderId="15" xfId="0" applyNumberFormat="1" applyFont="1" applyFill="1" applyBorder="1" applyAlignment="1">
      <alignment horizontal="center"/>
    </xf>
    <xf numFmtId="1" fontId="2" fillId="8" borderId="15" xfId="0" applyNumberFormat="1" applyFont="1" applyFill="1" applyBorder="1" applyAlignment="1">
      <alignment horizontal="right"/>
    </xf>
    <xf numFmtId="0" fontId="19" fillId="5" borderId="53" xfId="0" applyFont="1" applyFill="1" applyBorder="1"/>
    <xf numFmtId="0" fontId="2" fillId="8" borderId="53" xfId="0" applyFont="1" applyFill="1" applyBorder="1" applyAlignment="1">
      <alignment horizontal="center"/>
    </xf>
    <xf numFmtId="1" fontId="2" fillId="0" borderId="35" xfId="0" applyNumberFormat="1" applyFont="1" applyBorder="1" applyAlignment="1">
      <alignment horizontal="center"/>
    </xf>
    <xf numFmtId="1" fontId="2" fillId="0" borderId="59" xfId="0" applyNumberFormat="1" applyFont="1" applyBorder="1" applyAlignment="1">
      <alignment horizontal="center"/>
    </xf>
    <xf numFmtId="1" fontId="19" fillId="20" borderId="43" xfId="0" applyNumberFormat="1" applyFont="1" applyFill="1" applyBorder="1" applyAlignment="1">
      <alignment horizontal="center"/>
    </xf>
    <xf numFmtId="1" fontId="1" fillId="0" borderId="60" xfId="0" applyNumberFormat="1" applyFont="1" applyBorder="1" applyAlignment="1">
      <alignment horizontal="center"/>
    </xf>
    <xf numFmtId="1" fontId="1" fillId="0" borderId="61" xfId="0" applyNumberFormat="1" applyFont="1" applyBorder="1" applyAlignment="1">
      <alignment horizontal="center"/>
    </xf>
    <xf numFmtId="1" fontId="1" fillId="0" borderId="62" xfId="0" applyNumberFormat="1" applyFont="1" applyBorder="1" applyAlignment="1">
      <alignment horizontal="center"/>
    </xf>
    <xf numFmtId="1" fontId="1" fillId="0" borderId="65" xfId="0" applyNumberFormat="1" applyFont="1" applyBorder="1" applyAlignment="1">
      <alignment horizontal="center"/>
    </xf>
    <xf numFmtId="1" fontId="2" fillId="5" borderId="51" xfId="0" applyNumberFormat="1" applyFont="1" applyFill="1" applyBorder="1" applyAlignment="1">
      <alignment horizontal="center"/>
    </xf>
    <xf numFmtId="1" fontId="2" fillId="0" borderId="53" xfId="0" applyNumberFormat="1" applyFont="1" applyBorder="1" applyAlignment="1">
      <alignment horizontal="center"/>
    </xf>
    <xf numFmtId="1" fontId="2" fillId="0" borderId="13" xfId="0" applyNumberFormat="1" applyFont="1" applyBorder="1" applyAlignment="1">
      <alignment horizontal="center"/>
    </xf>
    <xf numFmtId="0" fontId="1" fillId="0" borderId="10" xfId="0" applyFont="1" applyBorder="1"/>
    <xf numFmtId="1" fontId="1" fillId="0" borderId="39" xfId="0" applyNumberFormat="1" applyFont="1" applyBorder="1" applyAlignment="1">
      <alignment horizontal="center"/>
    </xf>
    <xf numFmtId="164" fontId="1" fillId="0" borderId="40" xfId="0" applyNumberFormat="1" applyFont="1" applyBorder="1" applyAlignment="1">
      <alignment horizontal="center"/>
    </xf>
    <xf numFmtId="1" fontId="1" fillId="0" borderId="41" xfId="0" applyNumberFormat="1" applyFont="1" applyBorder="1" applyAlignment="1">
      <alignment horizontal="center"/>
    </xf>
    <xf numFmtId="1" fontId="1" fillId="0" borderId="67" xfId="0" applyNumberFormat="1" applyFont="1" applyBorder="1" applyAlignment="1">
      <alignment horizontal="center"/>
    </xf>
    <xf numFmtId="1" fontId="1" fillId="0" borderId="74" xfId="0" applyNumberFormat="1" applyFont="1" applyBorder="1" applyAlignment="1">
      <alignment horizontal="center"/>
    </xf>
    <xf numFmtId="1" fontId="1" fillId="0" borderId="68" xfId="0" applyNumberFormat="1" applyFont="1" applyBorder="1" applyAlignment="1">
      <alignment horizontal="center"/>
    </xf>
    <xf numFmtId="1" fontId="1" fillId="0" borderId="40" xfId="0" applyNumberFormat="1" applyFont="1" applyBorder="1" applyAlignment="1">
      <alignment horizontal="center"/>
    </xf>
    <xf numFmtId="1" fontId="2" fillId="0" borderId="44" xfId="0" applyNumberFormat="1" applyFont="1" applyBorder="1" applyAlignment="1">
      <alignment horizontal="center"/>
    </xf>
    <xf numFmtId="1" fontId="2" fillId="5" borderId="44" xfId="0" applyNumberFormat="1" applyFont="1" applyFill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0" fontId="2" fillId="7" borderId="24" xfId="0" applyFont="1" applyFill="1" applyBorder="1"/>
    <xf numFmtId="1" fontId="2" fillId="20" borderId="28" xfId="0" applyNumberFormat="1" applyFont="1" applyFill="1" applyBorder="1" applyAlignment="1">
      <alignment horizontal="center"/>
    </xf>
    <xf numFmtId="1" fontId="2" fillId="7" borderId="24" xfId="0" applyNumberFormat="1" applyFont="1" applyFill="1" applyBorder="1" applyAlignment="1">
      <alignment horizontal="center"/>
    </xf>
    <xf numFmtId="0" fontId="19" fillId="0" borderId="53" xfId="0" applyFont="1" applyBorder="1"/>
    <xf numFmtId="0" fontId="1" fillId="0" borderId="13" xfId="0" applyFont="1" applyBorder="1" applyAlignment="1">
      <alignment horizontal="center"/>
    </xf>
    <xf numFmtId="0" fontId="2" fillId="5" borderId="46" xfId="0" applyFont="1" applyFill="1" applyBorder="1"/>
    <xf numFmtId="0" fontId="1" fillId="0" borderId="14" xfId="0" applyFont="1" applyBorder="1"/>
    <xf numFmtId="0" fontId="1" fillId="0" borderId="1" xfId="0" applyFont="1" applyBorder="1"/>
    <xf numFmtId="0" fontId="1" fillId="0" borderId="15" xfId="0" applyFont="1" applyBorder="1"/>
    <xf numFmtId="0" fontId="1" fillId="0" borderId="18" xfId="0" applyFont="1" applyBorder="1"/>
    <xf numFmtId="0" fontId="19" fillId="5" borderId="53" xfId="0" applyFont="1" applyFill="1" applyBorder="1" applyAlignment="1">
      <alignment horizontal="center"/>
    </xf>
    <xf numFmtId="0" fontId="2" fillId="0" borderId="54" xfId="0" applyFont="1" applyBorder="1"/>
    <xf numFmtId="1" fontId="2" fillId="0" borderId="37" xfId="0" applyNumberFormat="1" applyFont="1" applyBorder="1" applyAlignment="1">
      <alignment horizontal="center"/>
    </xf>
    <xf numFmtId="0" fontId="1" fillId="0" borderId="43" xfId="0" applyFont="1" applyBorder="1"/>
    <xf numFmtId="0" fontId="1" fillId="0" borderId="26" xfId="0" applyFont="1" applyBorder="1"/>
    <xf numFmtId="0" fontId="1" fillId="0" borderId="28" xfId="0" applyFont="1" applyBorder="1"/>
    <xf numFmtId="0" fontId="1" fillId="0" borderId="58" xfId="0" applyFont="1" applyBorder="1"/>
    <xf numFmtId="1" fontId="2" fillId="0" borderId="28" xfId="0" applyNumberFormat="1" applyFont="1" applyBorder="1" applyAlignment="1">
      <alignment horizontal="center"/>
    </xf>
    <xf numFmtId="0" fontId="19" fillId="5" borderId="24" xfId="0" applyFont="1" applyFill="1" applyBorder="1"/>
    <xf numFmtId="1" fontId="2" fillId="0" borderId="0" xfId="0" applyNumberFormat="1" applyFont="1" applyAlignment="1">
      <alignment horizontal="center"/>
    </xf>
    <xf numFmtId="0" fontId="19" fillId="0" borderId="0" xfId="0" applyFont="1"/>
    <xf numFmtId="0" fontId="1" fillId="0" borderId="0" xfId="0" applyFont="1" applyAlignment="1">
      <alignment horizontal="left"/>
    </xf>
    <xf numFmtId="0" fontId="24" fillId="21" borderId="17" xfId="0" applyFont="1" applyFill="1" applyBorder="1"/>
    <xf numFmtId="0" fontId="24" fillId="21" borderId="33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centerContinuous"/>
    </xf>
    <xf numFmtId="0" fontId="2" fillId="4" borderId="7" xfId="0" applyFont="1" applyFill="1" applyBorder="1" applyAlignment="1">
      <alignment horizontal="centerContinuous"/>
    </xf>
    <xf numFmtId="0" fontId="2" fillId="4" borderId="8" xfId="0" applyFont="1" applyFill="1" applyBorder="1" applyAlignment="1">
      <alignment horizontal="centerContinuous"/>
    </xf>
    <xf numFmtId="0" fontId="2" fillId="4" borderId="11" xfId="0" applyFont="1" applyFill="1" applyBorder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12" xfId="0" applyFont="1" applyFill="1" applyBorder="1" applyAlignment="1">
      <alignment horizontal="centerContinuous"/>
    </xf>
    <xf numFmtId="0" fontId="2" fillId="4" borderId="14" xfId="0" applyFont="1" applyFill="1" applyBorder="1" applyAlignment="1">
      <alignment horizontal="center"/>
    </xf>
    <xf numFmtId="0" fontId="2" fillId="4" borderId="48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2" fillId="8" borderId="10" xfId="0" applyFont="1" applyFill="1" applyBorder="1"/>
    <xf numFmtId="0" fontId="1" fillId="8" borderId="10" xfId="0" applyFont="1" applyFill="1" applyBorder="1"/>
    <xf numFmtId="0" fontId="1" fillId="0" borderId="11" xfId="0" applyFont="1" applyBorder="1"/>
    <xf numFmtId="1" fontId="1" fillId="0" borderId="75" xfId="0" applyNumberFormat="1" applyFont="1" applyBorder="1" applyAlignment="1">
      <alignment horizontal="center"/>
    </xf>
    <xf numFmtId="1" fontId="1" fillId="0" borderId="38" xfId="0" applyNumberFormat="1" applyFont="1" applyBorder="1" applyAlignment="1">
      <alignment horizontal="center"/>
    </xf>
    <xf numFmtId="1" fontId="2" fillId="5" borderId="38" xfId="0" applyNumberFormat="1" applyFont="1" applyFill="1" applyBorder="1" applyAlignment="1">
      <alignment horizontal="center"/>
    </xf>
    <xf numFmtId="1" fontId="1" fillId="0" borderId="42" xfId="0" applyNumberFormat="1" applyFont="1" applyBorder="1" applyAlignment="1">
      <alignment horizontal="center"/>
    </xf>
    <xf numFmtId="1" fontId="2" fillId="5" borderId="58" xfId="0" applyNumberFormat="1" applyFont="1" applyFill="1" applyBorder="1" applyAlignment="1">
      <alignment horizontal="center"/>
    </xf>
    <xf numFmtId="0" fontId="2" fillId="0" borderId="10" xfId="0" applyFont="1" applyBorder="1"/>
    <xf numFmtId="1" fontId="2" fillId="0" borderId="12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0" fontId="1" fillId="8" borderId="56" xfId="0" applyFont="1" applyFill="1" applyBorder="1"/>
    <xf numFmtId="0" fontId="1" fillId="8" borderId="69" xfId="0" applyFont="1" applyFill="1" applyBorder="1"/>
    <xf numFmtId="1" fontId="2" fillId="8" borderId="19" xfId="0" applyNumberFormat="1" applyFont="1" applyFill="1" applyBorder="1" applyAlignment="1">
      <alignment horizontal="center"/>
    </xf>
    <xf numFmtId="1" fontId="1" fillId="0" borderId="76" xfId="0" applyNumberFormat="1" applyFont="1" applyBorder="1" applyAlignment="1">
      <alignment horizontal="center"/>
    </xf>
    <xf numFmtId="1" fontId="1" fillId="0" borderId="72" xfId="0" applyNumberFormat="1" applyFont="1" applyBorder="1" applyAlignment="1">
      <alignment horizontal="center"/>
    </xf>
    <xf numFmtId="1" fontId="1" fillId="0" borderId="70" xfId="0" applyNumberFormat="1" applyFont="1" applyBorder="1" applyAlignment="1">
      <alignment horizontal="center"/>
    </xf>
    <xf numFmtId="1" fontId="1" fillId="0" borderId="77" xfId="0" applyNumberFormat="1" applyFont="1" applyBorder="1" applyAlignment="1">
      <alignment horizontal="center"/>
    </xf>
    <xf numFmtId="1" fontId="2" fillId="5" borderId="5" xfId="0" applyNumberFormat="1" applyFont="1" applyFill="1" applyBorder="1" applyAlignment="1">
      <alignment horizontal="center"/>
    </xf>
    <xf numFmtId="0" fontId="2" fillId="0" borderId="6" xfId="0" applyFont="1" applyBorder="1"/>
    <xf numFmtId="1" fontId="1" fillId="0" borderId="78" xfId="0" applyNumberFormat="1" applyFont="1" applyBorder="1" applyAlignment="1">
      <alignment horizontal="center"/>
    </xf>
    <xf numFmtId="0" fontId="1" fillId="0" borderId="59" xfId="0" applyFont="1" applyBorder="1"/>
    <xf numFmtId="1" fontId="1" fillId="0" borderId="2" xfId="0" applyNumberFormat="1" applyFont="1" applyBorder="1" applyAlignment="1">
      <alignment horizontal="center"/>
    </xf>
    <xf numFmtId="0" fontId="2" fillId="22" borderId="6" xfId="0" applyFont="1" applyFill="1" applyBorder="1"/>
    <xf numFmtId="1" fontId="1" fillId="22" borderId="30" xfId="0" applyNumberFormat="1" applyFont="1" applyFill="1" applyBorder="1" applyAlignment="1">
      <alignment horizontal="center"/>
    </xf>
    <xf numFmtId="1" fontId="1" fillId="22" borderId="31" xfId="0" applyNumberFormat="1" applyFont="1" applyFill="1" applyBorder="1" applyAlignment="1">
      <alignment horizontal="center"/>
    </xf>
    <xf numFmtId="1" fontId="1" fillId="22" borderId="32" xfId="0" applyNumberFormat="1" applyFont="1" applyFill="1" applyBorder="1" applyAlignment="1">
      <alignment horizontal="center"/>
    </xf>
    <xf numFmtId="1" fontId="1" fillId="22" borderId="78" xfId="0" applyNumberFormat="1" applyFont="1" applyFill="1" applyBorder="1" applyAlignment="1">
      <alignment horizontal="center"/>
    </xf>
    <xf numFmtId="1" fontId="1" fillId="22" borderId="29" xfId="0" applyNumberFormat="1" applyFont="1" applyFill="1" applyBorder="1" applyAlignment="1">
      <alignment horizontal="center"/>
    </xf>
    <xf numFmtId="1" fontId="1" fillId="22" borderId="8" xfId="0" applyNumberFormat="1" applyFont="1" applyFill="1" applyBorder="1" applyAlignment="1">
      <alignment horizontal="center"/>
    </xf>
    <xf numFmtId="0" fontId="1" fillId="22" borderId="53" xfId="0" applyFont="1" applyFill="1" applyBorder="1"/>
    <xf numFmtId="1" fontId="1" fillId="22" borderId="14" xfId="0" applyNumberFormat="1" applyFont="1" applyFill="1" applyBorder="1" applyAlignment="1">
      <alignment horizontal="center"/>
    </xf>
    <xf numFmtId="1" fontId="1" fillId="22" borderId="1" xfId="0" applyNumberFormat="1" applyFont="1" applyFill="1" applyBorder="1" applyAlignment="1">
      <alignment horizontal="center"/>
    </xf>
    <xf numFmtId="1" fontId="1" fillId="22" borderId="15" xfId="0" applyNumberFormat="1" applyFont="1" applyFill="1" applyBorder="1" applyAlignment="1">
      <alignment horizontal="center"/>
    </xf>
    <xf numFmtId="1" fontId="1" fillId="22" borderId="46" xfId="0" applyNumberFormat="1" applyFont="1" applyFill="1" applyBorder="1" applyAlignment="1">
      <alignment horizontal="center"/>
    </xf>
    <xf numFmtId="1" fontId="1" fillId="22" borderId="17" xfId="0" applyNumberFormat="1" applyFont="1" applyFill="1" applyBorder="1" applyAlignment="1">
      <alignment horizontal="center"/>
    </xf>
    <xf numFmtId="1" fontId="1" fillId="22" borderId="18" xfId="0" applyNumberFormat="1" applyFont="1" applyFill="1" applyBorder="1" applyAlignment="1">
      <alignment horizontal="center"/>
    </xf>
    <xf numFmtId="0" fontId="2" fillId="22" borderId="53" xfId="0" applyFont="1" applyFill="1" applyBorder="1"/>
    <xf numFmtId="0" fontId="1" fillId="22" borderId="54" xfId="0" applyFont="1" applyFill="1" applyBorder="1"/>
    <xf numFmtId="1" fontId="1" fillId="22" borderId="20" xfId="0" applyNumberFormat="1" applyFont="1" applyFill="1" applyBorder="1" applyAlignment="1">
      <alignment horizontal="center"/>
    </xf>
    <xf numFmtId="1" fontId="1" fillId="22" borderId="21" xfId="0" applyNumberFormat="1" applyFont="1" applyFill="1" applyBorder="1" applyAlignment="1">
      <alignment horizontal="center"/>
    </xf>
    <xf numFmtId="1" fontId="1" fillId="22" borderId="22" xfId="0" applyNumberFormat="1" applyFont="1" applyFill="1" applyBorder="1" applyAlignment="1">
      <alignment horizontal="center"/>
    </xf>
    <xf numFmtId="1" fontId="1" fillId="22" borderId="69" xfId="0" applyNumberFormat="1" applyFont="1" applyFill="1" applyBorder="1" applyAlignment="1">
      <alignment horizontal="center"/>
    </xf>
    <xf numFmtId="1" fontId="1" fillId="22" borderId="19" xfId="0" applyNumberFormat="1" applyFont="1" applyFill="1" applyBorder="1" applyAlignment="1">
      <alignment horizontal="center"/>
    </xf>
    <xf numFmtId="1" fontId="1" fillId="22" borderId="23" xfId="0" applyNumberFormat="1" applyFont="1" applyFill="1" applyBorder="1" applyAlignment="1">
      <alignment horizontal="center"/>
    </xf>
    <xf numFmtId="0" fontId="2" fillId="23" borderId="6" xfId="0" applyFont="1" applyFill="1" applyBorder="1"/>
    <xf numFmtId="0" fontId="1" fillId="23" borderId="30" xfId="0" applyFont="1" applyFill="1" applyBorder="1" applyAlignment="1">
      <alignment horizontal="center"/>
    </xf>
    <xf numFmtId="0" fontId="1" fillId="23" borderId="31" xfId="0" applyFont="1" applyFill="1" applyBorder="1" applyAlignment="1">
      <alignment horizontal="center"/>
    </xf>
    <xf numFmtId="0" fontId="1" fillId="23" borderId="32" xfId="0" applyFont="1" applyFill="1" applyBorder="1" applyAlignment="1">
      <alignment horizontal="center"/>
    </xf>
    <xf numFmtId="0" fontId="1" fillId="23" borderId="78" xfId="0" applyFont="1" applyFill="1" applyBorder="1" applyAlignment="1">
      <alignment horizontal="center"/>
    </xf>
    <xf numFmtId="1" fontId="1" fillId="23" borderId="29" xfId="0" applyNumberFormat="1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0" fontId="1" fillId="23" borderId="8" xfId="0" applyFont="1" applyFill="1" applyBorder="1" applyAlignment="1">
      <alignment horizontal="center"/>
    </xf>
    <xf numFmtId="0" fontId="1" fillId="23" borderId="53" xfId="0" applyFont="1" applyFill="1" applyBorder="1"/>
    <xf numFmtId="1" fontId="1" fillId="23" borderId="14" xfId="0" applyNumberFormat="1" applyFont="1" applyFill="1" applyBorder="1" applyAlignment="1">
      <alignment horizontal="center"/>
    </xf>
    <xf numFmtId="1" fontId="1" fillId="23" borderId="1" xfId="0" applyNumberFormat="1" applyFont="1" applyFill="1" applyBorder="1" applyAlignment="1">
      <alignment horizontal="center"/>
    </xf>
    <xf numFmtId="1" fontId="1" fillId="23" borderId="15" xfId="0" applyNumberFormat="1" applyFont="1" applyFill="1" applyBorder="1" applyAlignment="1">
      <alignment horizontal="center"/>
    </xf>
    <xf numFmtId="1" fontId="1" fillId="23" borderId="46" xfId="0" applyNumberFormat="1" applyFont="1" applyFill="1" applyBorder="1" applyAlignment="1">
      <alignment horizontal="center"/>
    </xf>
    <xf numFmtId="1" fontId="1" fillId="23" borderId="17" xfId="0" applyNumberFormat="1" applyFont="1" applyFill="1" applyBorder="1" applyAlignment="1">
      <alignment horizontal="center"/>
    </xf>
    <xf numFmtId="1" fontId="1" fillId="23" borderId="18" xfId="0" applyNumberFormat="1" applyFont="1" applyFill="1" applyBorder="1" applyAlignment="1">
      <alignment horizontal="center"/>
    </xf>
    <xf numFmtId="0" fontId="2" fillId="0" borderId="53" xfId="0" applyFont="1" applyBorder="1"/>
    <xf numFmtId="0" fontId="1" fillId="0" borderId="4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1" fontId="1" fillId="0" borderId="46" xfId="0" applyNumberFormat="1" applyFont="1" applyBorder="1" applyAlignment="1">
      <alignment horizontal="center"/>
    </xf>
    <xf numFmtId="0" fontId="1" fillId="0" borderId="59" xfId="0" applyFont="1" applyBorder="1" applyAlignment="1">
      <alignment horizontal="left"/>
    </xf>
    <xf numFmtId="0" fontId="1" fillId="0" borderId="44" xfId="0" applyFont="1" applyBorder="1" applyAlignment="1">
      <alignment horizontal="left"/>
    </xf>
    <xf numFmtId="1" fontId="1" fillId="0" borderId="45" xfId="0" applyNumberFormat="1" applyFont="1" applyBorder="1" applyAlignment="1">
      <alignment horizontal="center"/>
    </xf>
    <xf numFmtId="1" fontId="1" fillId="0" borderId="79" xfId="0" applyNumberFormat="1" applyFont="1" applyBorder="1" applyAlignment="1">
      <alignment horizontal="center"/>
    </xf>
    <xf numFmtId="1" fontId="2" fillId="5" borderId="73" xfId="0" applyNumberFormat="1" applyFont="1" applyFill="1" applyBorder="1" applyAlignment="1">
      <alignment horizontal="center"/>
    </xf>
    <xf numFmtId="0" fontId="2" fillId="8" borderId="24" xfId="0" applyFont="1" applyFill="1" applyBorder="1"/>
    <xf numFmtId="1" fontId="2" fillId="8" borderId="57" xfId="0" applyNumberFormat="1" applyFont="1" applyFill="1" applyBorder="1" applyAlignment="1">
      <alignment horizontal="center"/>
    </xf>
    <xf numFmtId="1" fontId="2" fillId="8" borderId="27" xfId="0" applyNumberFormat="1" applyFont="1" applyFill="1" applyBorder="1" applyAlignment="1">
      <alignment horizontal="center"/>
    </xf>
    <xf numFmtId="1" fontId="2" fillId="8" borderId="25" xfId="0" applyNumberFormat="1" applyFont="1" applyFill="1" applyBorder="1" applyAlignment="1">
      <alignment horizontal="center"/>
    </xf>
    <xf numFmtId="1" fontId="2" fillId="8" borderId="73" xfId="0" applyNumberFormat="1" applyFont="1" applyFill="1" applyBorder="1" applyAlignment="1">
      <alignment horizontal="center"/>
    </xf>
    <xf numFmtId="1" fontId="2" fillId="8" borderId="24" xfId="0" applyNumberFormat="1" applyFont="1" applyFill="1" applyBorder="1" applyAlignment="1">
      <alignment horizontal="center"/>
    </xf>
    <xf numFmtId="1" fontId="2" fillId="8" borderId="28" xfId="0" applyNumberFormat="1" applyFont="1" applyFill="1" applyBorder="1" applyAlignment="1">
      <alignment horizontal="center"/>
    </xf>
    <xf numFmtId="1" fontId="2" fillId="0" borderId="67" xfId="0" applyNumberFormat="1" applyFont="1" applyBorder="1" applyAlignment="1">
      <alignment horizontal="center"/>
    </xf>
    <xf numFmtId="1" fontId="2" fillId="0" borderId="74" xfId="0" applyNumberFormat="1" applyFont="1" applyBorder="1" applyAlignment="1">
      <alignment horizontal="center"/>
    </xf>
    <xf numFmtId="1" fontId="2" fillId="0" borderId="80" xfId="0" applyNumberFormat="1" applyFont="1" applyBorder="1" applyAlignment="1">
      <alignment horizontal="center"/>
    </xf>
    <xf numFmtId="0" fontId="2" fillId="5" borderId="5" xfId="0" applyFont="1" applyFill="1" applyBorder="1"/>
    <xf numFmtId="0" fontId="1" fillId="0" borderId="9" xfId="0" applyFont="1" applyBorder="1" applyAlignment="1">
      <alignment horizontal="center"/>
    </xf>
    <xf numFmtId="0" fontId="2" fillId="8" borderId="48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8" borderId="46" xfId="0" applyFont="1" applyFill="1" applyBorder="1" applyAlignment="1">
      <alignment horizontal="center"/>
    </xf>
    <xf numFmtId="0" fontId="2" fillId="8" borderId="14" xfId="0" applyFont="1" applyFill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2" fillId="8" borderId="18" xfId="0" applyFont="1" applyFill="1" applyBorder="1" applyAlignment="1">
      <alignment horizontal="center"/>
    </xf>
    <xf numFmtId="0" fontId="1" fillId="0" borderId="48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/>
    <xf numFmtId="1" fontId="1" fillId="0" borderId="69" xfId="0" applyNumberFormat="1" applyFont="1" applyBorder="1" applyAlignment="1">
      <alignment horizontal="center"/>
    </xf>
    <xf numFmtId="1" fontId="1" fillId="0" borderId="54" xfId="0" applyNumberFormat="1" applyFont="1" applyBorder="1" applyAlignment="1">
      <alignment horizontal="center"/>
    </xf>
    <xf numFmtId="0" fontId="2" fillId="22" borderId="17" xfId="0" applyFont="1" applyFill="1" applyBorder="1"/>
    <xf numFmtId="1" fontId="1" fillId="22" borderId="48" xfId="0" applyNumberFormat="1" applyFont="1" applyFill="1" applyBorder="1" applyAlignment="1">
      <alignment horizontal="center"/>
    </xf>
    <xf numFmtId="1" fontId="1" fillId="22" borderId="53" xfId="0" applyNumberFormat="1" applyFont="1" applyFill="1" applyBorder="1" applyAlignment="1">
      <alignment horizontal="center"/>
    </xf>
    <xf numFmtId="0" fontId="2" fillId="23" borderId="17" xfId="0" applyFont="1" applyFill="1" applyBorder="1"/>
    <xf numFmtId="1" fontId="1" fillId="23" borderId="48" xfId="0" applyNumberFormat="1" applyFont="1" applyFill="1" applyBorder="1" applyAlignment="1">
      <alignment horizontal="center"/>
    </xf>
    <xf numFmtId="1" fontId="1" fillId="23" borderId="53" xfId="0" applyNumberFormat="1" applyFont="1" applyFill="1" applyBorder="1" applyAlignment="1">
      <alignment horizontal="center"/>
    </xf>
    <xf numFmtId="0" fontId="1" fillId="0" borderId="33" xfId="0" applyFont="1" applyBorder="1" applyAlignment="1">
      <alignment horizontal="left"/>
    </xf>
    <xf numFmtId="1" fontId="1" fillId="0" borderId="59" xfId="0" applyNumberFormat="1" applyFont="1" applyBorder="1" applyAlignment="1">
      <alignment horizontal="center"/>
    </xf>
    <xf numFmtId="1" fontId="2" fillId="0" borderId="76" xfId="0" applyNumberFormat="1" applyFont="1" applyBorder="1" applyAlignment="1">
      <alignment horizontal="center"/>
    </xf>
    <xf numFmtId="0" fontId="1" fillId="0" borderId="56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69" xfId="0" applyFont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1" fillId="0" borderId="24" xfId="0" applyFont="1" applyBorder="1" applyAlignment="1">
      <alignment horizontal="center"/>
    </xf>
    <xf numFmtId="1" fontId="2" fillId="5" borderId="25" xfId="0" applyNumberFormat="1" applyFont="1" applyFill="1" applyBorder="1"/>
    <xf numFmtId="1" fontId="2" fillId="5" borderId="26" xfId="0" applyNumberFormat="1" applyFont="1" applyFill="1" applyBorder="1"/>
    <xf numFmtId="1" fontId="2" fillId="5" borderId="28" xfId="0" applyNumberFormat="1" applyFont="1" applyFill="1" applyBorder="1"/>
    <xf numFmtId="1" fontId="1" fillId="0" borderId="64" xfId="0" applyNumberFormat="1" applyFont="1" applyBorder="1" applyAlignment="1">
      <alignment horizontal="center"/>
    </xf>
    <xf numFmtId="1" fontId="1" fillId="0" borderId="16" xfId="0" applyNumberFormat="1" applyFont="1" applyBorder="1" applyAlignment="1">
      <alignment horizontal="center"/>
    </xf>
    <xf numFmtId="1" fontId="1" fillId="8" borderId="48" xfId="0" applyNumberFormat="1" applyFont="1" applyFill="1" applyBorder="1" applyAlignment="1">
      <alignment horizontal="center"/>
    </xf>
    <xf numFmtId="1" fontId="1" fillId="8" borderId="46" xfId="0" applyNumberFormat="1" applyFont="1" applyFill="1" applyBorder="1" applyAlignment="1">
      <alignment horizontal="center"/>
    </xf>
    <xf numFmtId="1" fontId="2" fillId="8" borderId="18" xfId="0" applyNumberFormat="1" applyFont="1" applyFill="1" applyBorder="1" applyAlignment="1">
      <alignment horizontal="center"/>
    </xf>
    <xf numFmtId="1" fontId="2" fillId="8" borderId="48" xfId="0" applyNumberFormat="1" applyFont="1" applyFill="1" applyBorder="1" applyAlignment="1">
      <alignment horizontal="center"/>
    </xf>
    <xf numFmtId="1" fontId="2" fillId="8" borderId="46" xfId="0" applyNumberFormat="1" applyFont="1" applyFill="1" applyBorder="1" applyAlignment="1">
      <alignment horizontal="center"/>
    </xf>
    <xf numFmtId="0" fontId="1" fillId="23" borderId="5" xfId="0" applyFont="1" applyFill="1" applyBorder="1"/>
    <xf numFmtId="0" fontId="1" fillId="23" borderId="33" xfId="0" applyFont="1" applyFill="1" applyBorder="1"/>
    <xf numFmtId="1" fontId="1" fillId="23" borderId="34" xfId="0" applyNumberFormat="1" applyFont="1" applyFill="1" applyBorder="1" applyAlignment="1">
      <alignment horizontal="center"/>
    </xf>
    <xf numFmtId="1" fontId="1" fillId="23" borderId="35" xfId="0" applyNumberFormat="1" applyFont="1" applyFill="1" applyBorder="1" applyAlignment="1">
      <alignment horizontal="center"/>
    </xf>
    <xf numFmtId="1" fontId="1" fillId="23" borderId="36" xfId="0" applyNumberFormat="1" applyFont="1" applyFill="1" applyBorder="1" applyAlignment="1">
      <alignment horizontal="center"/>
    </xf>
    <xf numFmtId="1" fontId="1" fillId="23" borderId="2" xfId="0" applyNumberFormat="1" applyFont="1" applyFill="1" applyBorder="1" applyAlignment="1">
      <alignment horizontal="center"/>
    </xf>
    <xf numFmtId="1" fontId="1" fillId="23" borderId="33" xfId="0" applyNumberFormat="1" applyFont="1" applyFill="1" applyBorder="1" applyAlignment="1">
      <alignment horizontal="center"/>
    </xf>
    <xf numFmtId="1" fontId="1" fillId="23" borderId="37" xfId="0" applyNumberFormat="1" applyFont="1" applyFill="1" applyBorder="1" applyAlignment="1">
      <alignment horizontal="center"/>
    </xf>
    <xf numFmtId="1" fontId="2" fillId="5" borderId="13" xfId="0" applyNumberFormat="1" applyFont="1" applyFill="1" applyBorder="1" applyAlignment="1">
      <alignment horizontal="center"/>
    </xf>
    <xf numFmtId="1" fontId="1" fillId="0" borderId="66" xfId="0" applyNumberFormat="1" applyFont="1" applyBorder="1" applyAlignment="1">
      <alignment horizontal="center"/>
    </xf>
    <xf numFmtId="1" fontId="1" fillId="0" borderId="80" xfId="0" applyNumberFormat="1" applyFont="1" applyBorder="1" applyAlignment="1">
      <alignment horizontal="center"/>
    </xf>
    <xf numFmtId="1" fontId="2" fillId="8" borderId="26" xfId="0" applyNumberFormat="1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1" fontId="2" fillId="5" borderId="48" xfId="0" applyNumberFormat="1" applyFont="1" applyFill="1" applyBorder="1" applyAlignment="1">
      <alignment horizontal="center"/>
    </xf>
    <xf numFmtId="1" fontId="2" fillId="5" borderId="46" xfId="0" applyNumberFormat="1" applyFont="1" applyFill="1" applyBorder="1" applyAlignment="1">
      <alignment horizontal="center"/>
    </xf>
    <xf numFmtId="0" fontId="1" fillId="5" borderId="18" xfId="0" applyFont="1" applyFill="1" applyBorder="1" applyAlignment="1">
      <alignment horizontal="center"/>
    </xf>
    <xf numFmtId="0" fontId="1" fillId="0" borderId="48" xfId="0" applyFont="1" applyBorder="1"/>
    <xf numFmtId="1" fontId="1" fillId="0" borderId="47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" fontId="2" fillId="0" borderId="23" xfId="0" applyNumberFormat="1" applyFont="1" applyBorder="1" applyAlignment="1">
      <alignment horizontal="center"/>
    </xf>
    <xf numFmtId="1" fontId="2" fillId="0" borderId="20" xfId="0" applyNumberFormat="1" applyFont="1" applyBorder="1" applyAlignment="1">
      <alignment horizontal="center"/>
    </xf>
    <xf numFmtId="1" fontId="2" fillId="0" borderId="21" xfId="0" applyNumberFormat="1" applyFont="1" applyBorder="1" applyAlignment="1">
      <alignment horizontal="center"/>
    </xf>
    <xf numFmtId="1" fontId="2" fillId="0" borderId="22" xfId="0" applyNumberFormat="1" applyFont="1" applyBorder="1" applyAlignment="1">
      <alignment horizontal="center"/>
    </xf>
    <xf numFmtId="1" fontId="2" fillId="0" borderId="54" xfId="0" applyNumberFormat="1" applyFont="1" applyBorder="1" applyAlignment="1">
      <alignment horizontal="center"/>
    </xf>
    <xf numFmtId="0" fontId="2" fillId="0" borderId="54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1" fontId="1" fillId="0" borderId="44" xfId="0" applyNumberFormat="1" applyFont="1" applyBorder="1" applyAlignment="1">
      <alignment horizontal="center"/>
    </xf>
    <xf numFmtId="0" fontId="1" fillId="20" borderId="1" xfId="0" applyFont="1" applyFill="1" applyBorder="1"/>
    <xf numFmtId="1" fontId="19" fillId="20" borderId="1" xfId="0" applyNumberFormat="1" applyFont="1" applyFill="1" applyBorder="1" applyAlignment="1">
      <alignment horizontal="center"/>
    </xf>
    <xf numFmtId="0" fontId="1" fillId="21" borderId="1" xfId="0" applyFont="1" applyFill="1" applyBorder="1" applyAlignment="1">
      <alignment horizontal="center"/>
    </xf>
    <xf numFmtId="1" fontId="19" fillId="21" borderId="1" xfId="0" applyNumberFormat="1" applyFont="1" applyFill="1" applyBorder="1" applyAlignment="1">
      <alignment horizontal="center"/>
    </xf>
    <xf numFmtId="0" fontId="1" fillId="21" borderId="1" xfId="0" applyFont="1" applyFill="1" applyBorder="1" applyAlignment="1">
      <alignment horizontal="left"/>
    </xf>
    <xf numFmtId="1" fontId="23" fillId="21" borderId="1" xfId="0" applyNumberFormat="1" applyFont="1" applyFill="1" applyBorder="1" applyAlignment="1">
      <alignment horizontal="center"/>
    </xf>
    <xf numFmtId="0" fontId="1" fillId="0" borderId="0" xfId="0" applyFont="1" applyAlignment="1">
      <alignment wrapText="1"/>
    </xf>
    <xf numFmtId="0" fontId="28" fillId="0" borderId="0" xfId="0" applyFont="1"/>
    <xf numFmtId="0" fontId="30" fillId="0" borderId="1" xfId="0" applyFont="1" applyBorder="1"/>
    <xf numFmtId="0" fontId="31" fillId="0" borderId="21" xfId="0" applyFont="1" applyBorder="1"/>
    <xf numFmtId="0" fontId="32" fillId="0" borderId="80" xfId="0" applyFont="1" applyBorder="1"/>
    <xf numFmtId="0" fontId="34" fillId="0" borderId="80" xfId="0" applyFont="1" applyBorder="1" applyAlignment="1">
      <alignment horizontal="center"/>
    </xf>
    <xf numFmtId="0" fontId="32" fillId="10" borderId="11" xfId="0" applyFont="1" applyFill="1" applyBorder="1" applyAlignment="1">
      <alignment horizontal="centerContinuous"/>
    </xf>
    <xf numFmtId="0" fontId="32" fillId="10" borderId="0" xfId="0" applyFont="1" applyFill="1" applyAlignment="1">
      <alignment horizontal="centerContinuous"/>
    </xf>
    <xf numFmtId="0" fontId="32" fillId="10" borderId="12" xfId="0" applyFont="1" applyFill="1" applyBorder="1" applyAlignment="1">
      <alignment horizontal="centerContinuous"/>
    </xf>
    <xf numFmtId="0" fontId="32" fillId="11" borderId="11" xfId="0" applyFont="1" applyFill="1" applyBorder="1" applyAlignment="1">
      <alignment horizontal="centerContinuous"/>
    </xf>
    <xf numFmtId="0" fontId="32" fillId="11" borderId="0" xfId="0" applyFont="1" applyFill="1" applyAlignment="1">
      <alignment horizontal="centerContinuous"/>
    </xf>
    <xf numFmtId="0" fontId="32" fillId="11" borderId="12" xfId="0" applyFont="1" applyFill="1" applyBorder="1" applyAlignment="1">
      <alignment horizontal="centerContinuous"/>
    </xf>
    <xf numFmtId="0" fontId="32" fillId="12" borderId="11" xfId="0" applyFont="1" applyFill="1" applyBorder="1" applyAlignment="1">
      <alignment horizontal="centerContinuous"/>
    </xf>
    <xf numFmtId="0" fontId="32" fillId="12" borderId="0" xfId="0" applyFont="1" applyFill="1" applyAlignment="1">
      <alignment horizontal="centerContinuous"/>
    </xf>
    <xf numFmtId="0" fontId="32" fillId="12" borderId="12" xfId="0" applyFont="1" applyFill="1" applyBorder="1" applyAlignment="1">
      <alignment horizontal="centerContinuous"/>
    </xf>
    <xf numFmtId="0" fontId="32" fillId="25" borderId="11" xfId="0" applyFont="1" applyFill="1" applyBorder="1" applyAlignment="1">
      <alignment horizontal="centerContinuous"/>
    </xf>
    <xf numFmtId="0" fontId="32" fillId="25" borderId="0" xfId="0" applyFont="1" applyFill="1" applyAlignment="1">
      <alignment horizontal="centerContinuous"/>
    </xf>
    <xf numFmtId="0" fontId="32" fillId="25" borderId="12" xfId="0" applyFont="1" applyFill="1" applyBorder="1" applyAlignment="1">
      <alignment horizontal="centerContinuous"/>
    </xf>
    <xf numFmtId="0" fontId="31" fillId="0" borderId="64" xfId="0" applyFont="1" applyBorder="1"/>
    <xf numFmtId="0" fontId="36" fillId="10" borderId="14" xfId="0" applyFont="1" applyFill="1" applyBorder="1" applyAlignment="1">
      <alignment horizontal="center"/>
    </xf>
    <xf numFmtId="0" fontId="36" fillId="10" borderId="1" xfId="0" applyFont="1" applyFill="1" applyBorder="1" applyAlignment="1">
      <alignment horizontal="center"/>
    </xf>
    <xf numFmtId="0" fontId="36" fillId="10" borderId="15" xfId="0" applyFont="1" applyFill="1" applyBorder="1" applyAlignment="1">
      <alignment horizontal="center"/>
    </xf>
    <xf numFmtId="0" fontId="36" fillId="16" borderId="14" xfId="0" applyFont="1" applyFill="1" applyBorder="1" applyAlignment="1">
      <alignment horizontal="center"/>
    </xf>
    <xf numFmtId="0" fontId="36" fillId="16" borderId="1" xfId="0" applyFont="1" applyFill="1" applyBorder="1" applyAlignment="1">
      <alignment horizontal="center"/>
    </xf>
    <xf numFmtId="0" fontId="36" fillId="16" borderId="15" xfId="0" applyFont="1" applyFill="1" applyBorder="1" applyAlignment="1">
      <alignment horizontal="center"/>
    </xf>
    <xf numFmtId="0" fontId="36" fillId="12" borderId="14" xfId="0" applyFont="1" applyFill="1" applyBorder="1" applyAlignment="1">
      <alignment horizontal="center"/>
    </xf>
    <xf numFmtId="0" fontId="36" fillId="12" borderId="1" xfId="0" applyFont="1" applyFill="1" applyBorder="1" applyAlignment="1">
      <alignment horizontal="center"/>
    </xf>
    <xf numFmtId="0" fontId="36" fillId="12" borderId="15" xfId="0" applyFont="1" applyFill="1" applyBorder="1" applyAlignment="1">
      <alignment horizontal="center"/>
    </xf>
    <xf numFmtId="0" fontId="36" fillId="25" borderId="14" xfId="0" applyFont="1" applyFill="1" applyBorder="1" applyAlignment="1">
      <alignment horizontal="center"/>
    </xf>
    <xf numFmtId="0" fontId="36" fillId="25" borderId="1" xfId="0" applyFont="1" applyFill="1" applyBorder="1" applyAlignment="1">
      <alignment horizontal="center"/>
    </xf>
    <xf numFmtId="0" fontId="36" fillId="25" borderId="15" xfId="0" applyFont="1" applyFill="1" applyBorder="1" applyAlignment="1">
      <alignment horizontal="center"/>
    </xf>
    <xf numFmtId="0" fontId="34" fillId="6" borderId="0" xfId="0" applyFont="1" applyFill="1"/>
    <xf numFmtId="0" fontId="31" fillId="6" borderId="11" xfId="0" applyFont="1" applyFill="1" applyBorder="1"/>
    <xf numFmtId="0" fontId="31" fillId="6" borderId="0" xfId="0" applyFont="1" applyFill="1"/>
    <xf numFmtId="0" fontId="31" fillId="6" borderId="12" xfId="0" applyFont="1" applyFill="1" applyBorder="1"/>
    <xf numFmtId="0" fontId="31" fillId="5" borderId="10" xfId="0" applyFont="1" applyFill="1" applyBorder="1"/>
    <xf numFmtId="0" fontId="31" fillId="0" borderId="12" xfId="0" applyFont="1" applyBorder="1"/>
    <xf numFmtId="0" fontId="31" fillId="0" borderId="0" xfId="0" applyFont="1"/>
    <xf numFmtId="0" fontId="31" fillId="0" borderId="46" xfId="0" applyFont="1" applyBorder="1"/>
    <xf numFmtId="1" fontId="31" fillId="10" borderId="14" xfId="0" applyNumberFormat="1" applyFont="1" applyFill="1" applyBorder="1" applyAlignment="1">
      <alignment horizontal="center"/>
    </xf>
    <xf numFmtId="1" fontId="31" fillId="10" borderId="1" xfId="0" applyNumberFormat="1" applyFont="1" applyFill="1" applyBorder="1" applyAlignment="1">
      <alignment horizontal="center"/>
    </xf>
    <xf numFmtId="1" fontId="37" fillId="10" borderId="15" xfId="0" applyNumberFormat="1" applyFont="1" applyFill="1" applyBorder="1" applyAlignment="1">
      <alignment horizontal="center"/>
    </xf>
    <xf numFmtId="1" fontId="31" fillId="16" borderId="14" xfId="0" applyNumberFormat="1" applyFont="1" applyFill="1" applyBorder="1" applyAlignment="1">
      <alignment horizontal="center"/>
    </xf>
    <xf numFmtId="1" fontId="31" fillId="11" borderId="1" xfId="0" applyNumberFormat="1" applyFont="1" applyFill="1" applyBorder="1" applyAlignment="1">
      <alignment horizontal="center"/>
    </xf>
    <xf numFmtId="1" fontId="37" fillId="11" borderId="15" xfId="0" applyNumberFormat="1" applyFont="1" applyFill="1" applyBorder="1" applyAlignment="1">
      <alignment horizontal="center"/>
    </xf>
    <xf numFmtId="1" fontId="31" fillId="18" borderId="14" xfId="0" applyNumberFormat="1" applyFont="1" applyFill="1" applyBorder="1" applyAlignment="1">
      <alignment horizontal="center"/>
    </xf>
    <xf numFmtId="1" fontId="31" fillId="18" borderId="1" xfId="0" applyNumberFormat="1" applyFont="1" applyFill="1" applyBorder="1" applyAlignment="1">
      <alignment horizontal="center"/>
    </xf>
    <xf numFmtId="1" fontId="37" fillId="12" borderId="15" xfId="0" applyNumberFormat="1" applyFont="1" applyFill="1" applyBorder="1" applyAlignment="1">
      <alignment horizontal="center"/>
    </xf>
    <xf numFmtId="1" fontId="31" fillId="25" borderId="14" xfId="0" applyNumberFormat="1" applyFont="1" applyFill="1" applyBorder="1" applyAlignment="1">
      <alignment horizontal="center"/>
    </xf>
    <xf numFmtId="1" fontId="31" fillId="25" borderId="1" xfId="0" applyNumberFormat="1" applyFont="1" applyFill="1" applyBorder="1" applyAlignment="1">
      <alignment horizontal="center"/>
    </xf>
    <xf numFmtId="1" fontId="37" fillId="25" borderId="15" xfId="0" applyNumberFormat="1" applyFont="1" applyFill="1" applyBorder="1" applyAlignment="1">
      <alignment horizontal="center"/>
    </xf>
    <xf numFmtId="1" fontId="37" fillId="14" borderId="48" xfId="0" applyNumberFormat="1" applyFont="1" applyFill="1" applyBorder="1" applyAlignment="1">
      <alignment horizontal="center"/>
    </xf>
    <xf numFmtId="1" fontId="37" fillId="5" borderId="17" xfId="0" applyNumberFormat="1" applyFont="1" applyFill="1" applyBorder="1" applyAlignment="1">
      <alignment horizontal="center"/>
    </xf>
    <xf numFmtId="1" fontId="37" fillId="0" borderId="18" xfId="0" applyNumberFormat="1" applyFont="1" applyBorder="1" applyAlignment="1">
      <alignment horizontal="center"/>
    </xf>
    <xf numFmtId="1" fontId="37" fillId="0" borderId="47" xfId="0" applyNumberFormat="1" applyFont="1" applyBorder="1" applyAlignment="1">
      <alignment horizontal="center"/>
    </xf>
    <xf numFmtId="0" fontId="31" fillId="0" borderId="69" xfId="0" applyFont="1" applyBorder="1"/>
    <xf numFmtId="1" fontId="31" fillId="10" borderId="20" xfId="0" applyNumberFormat="1" applyFont="1" applyFill="1" applyBorder="1" applyAlignment="1">
      <alignment horizontal="center"/>
    </xf>
    <xf numFmtId="1" fontId="31" fillId="10" borderId="21" xfId="0" applyNumberFormat="1" applyFont="1" applyFill="1" applyBorder="1" applyAlignment="1">
      <alignment horizontal="center"/>
    </xf>
    <xf numFmtId="1" fontId="37" fillId="10" borderId="22" xfId="0" applyNumberFormat="1" applyFont="1" applyFill="1" applyBorder="1" applyAlignment="1">
      <alignment horizontal="center"/>
    </xf>
    <xf numFmtId="1" fontId="31" fillId="11" borderId="20" xfId="0" applyNumberFormat="1" applyFont="1" applyFill="1" applyBorder="1" applyAlignment="1">
      <alignment horizontal="center"/>
    </xf>
    <xf numFmtId="1" fontId="31" fillId="11" borderId="21" xfId="0" applyNumberFormat="1" applyFont="1" applyFill="1" applyBorder="1" applyAlignment="1">
      <alignment horizontal="center"/>
    </xf>
    <xf numFmtId="1" fontId="37" fillId="11" borderId="22" xfId="0" applyNumberFormat="1" applyFont="1" applyFill="1" applyBorder="1" applyAlignment="1">
      <alignment horizontal="center"/>
    </xf>
    <xf numFmtId="1" fontId="31" fillId="18" borderId="20" xfId="0" applyNumberFormat="1" applyFont="1" applyFill="1" applyBorder="1" applyAlignment="1">
      <alignment horizontal="center"/>
    </xf>
    <xf numFmtId="1" fontId="31" fillId="12" borderId="21" xfId="0" applyNumberFormat="1" applyFont="1" applyFill="1" applyBorder="1" applyAlignment="1">
      <alignment horizontal="center"/>
    </xf>
    <xf numFmtId="1" fontId="37" fillId="12" borderId="22" xfId="0" applyNumberFormat="1" applyFont="1" applyFill="1" applyBorder="1" applyAlignment="1">
      <alignment horizontal="center"/>
    </xf>
    <xf numFmtId="1" fontId="31" fillId="25" borderId="20" xfId="0" applyNumberFormat="1" applyFont="1" applyFill="1" applyBorder="1" applyAlignment="1">
      <alignment horizontal="center"/>
    </xf>
    <xf numFmtId="1" fontId="31" fillId="25" borderId="21" xfId="0" applyNumberFormat="1" applyFont="1" applyFill="1" applyBorder="1" applyAlignment="1">
      <alignment horizontal="center"/>
    </xf>
    <xf numFmtId="1" fontId="37" fillId="25" borderId="22" xfId="0" applyNumberFormat="1" applyFont="1" applyFill="1" applyBorder="1" applyAlignment="1">
      <alignment horizontal="center"/>
    </xf>
    <xf numFmtId="1" fontId="37" fillId="2" borderId="56" xfId="0" applyNumberFormat="1" applyFont="1" applyFill="1" applyBorder="1" applyAlignment="1">
      <alignment horizontal="center"/>
    </xf>
    <xf numFmtId="1" fontId="37" fillId="5" borderId="19" xfId="0" applyNumberFormat="1" applyFont="1" applyFill="1" applyBorder="1" applyAlignment="1">
      <alignment horizontal="center"/>
    </xf>
    <xf numFmtId="1" fontId="37" fillId="0" borderId="23" xfId="0" applyNumberFormat="1" applyFont="1" applyBorder="1" applyAlignment="1">
      <alignment horizontal="center"/>
    </xf>
    <xf numFmtId="1" fontId="37" fillId="16" borderId="15" xfId="0" applyNumberFormat="1" applyFont="1" applyFill="1" applyBorder="1" applyAlignment="1">
      <alignment horizontal="center"/>
    </xf>
    <xf numFmtId="1" fontId="37" fillId="14" borderId="17" xfId="0" applyNumberFormat="1" applyFont="1" applyFill="1" applyBorder="1" applyAlignment="1">
      <alignment horizontal="center"/>
    </xf>
    <xf numFmtId="1" fontId="37" fillId="18" borderId="15" xfId="0" applyNumberFormat="1" applyFont="1" applyFill="1" applyBorder="1" applyAlignment="1">
      <alignment horizontal="center"/>
    </xf>
    <xf numFmtId="1" fontId="31" fillId="10" borderId="60" xfId="0" applyNumberFormat="1" applyFont="1" applyFill="1" applyBorder="1" applyAlignment="1">
      <alignment horizontal="center"/>
    </xf>
    <xf numFmtId="1" fontId="31" fillId="10" borderId="65" xfId="0" applyNumberFormat="1" applyFont="1" applyFill="1" applyBorder="1" applyAlignment="1">
      <alignment horizontal="center"/>
    </xf>
    <xf numFmtId="1" fontId="37" fillId="10" borderId="62" xfId="0" applyNumberFormat="1" applyFont="1" applyFill="1" applyBorder="1" applyAlignment="1">
      <alignment horizontal="center"/>
    </xf>
    <xf numFmtId="1" fontId="31" fillId="11" borderId="60" xfId="0" applyNumberFormat="1" applyFont="1" applyFill="1" applyBorder="1" applyAlignment="1">
      <alignment horizontal="center"/>
    </xf>
    <xf numFmtId="1" fontId="31" fillId="11" borderId="65" xfId="0" applyNumberFormat="1" applyFont="1" applyFill="1" applyBorder="1" applyAlignment="1">
      <alignment horizontal="center"/>
    </xf>
    <xf numFmtId="1" fontId="37" fillId="11" borderId="62" xfId="0" applyNumberFormat="1" applyFont="1" applyFill="1" applyBorder="1" applyAlignment="1">
      <alignment horizontal="center"/>
    </xf>
    <xf numFmtId="1" fontId="31" fillId="18" borderId="60" xfId="0" applyNumberFormat="1" applyFont="1" applyFill="1" applyBorder="1" applyAlignment="1">
      <alignment horizontal="center"/>
    </xf>
    <xf numFmtId="1" fontId="31" fillId="18" borderId="65" xfId="0" applyNumberFormat="1" applyFont="1" applyFill="1" applyBorder="1" applyAlignment="1">
      <alignment horizontal="center"/>
    </xf>
    <xf numFmtId="1" fontId="37" fillId="18" borderId="62" xfId="0" applyNumberFormat="1" applyFont="1" applyFill="1" applyBorder="1" applyAlignment="1">
      <alignment horizontal="center"/>
    </xf>
    <xf numFmtId="1" fontId="31" fillId="25" borderId="60" xfId="0" applyNumberFormat="1" applyFont="1" applyFill="1" applyBorder="1" applyAlignment="1">
      <alignment horizontal="center"/>
    </xf>
    <xf numFmtId="1" fontId="31" fillId="25" borderId="65" xfId="0" applyNumberFormat="1" applyFont="1" applyFill="1" applyBorder="1" applyAlignment="1">
      <alignment horizontal="center"/>
    </xf>
    <xf numFmtId="1" fontId="37" fillId="9" borderId="48" xfId="0" applyNumberFormat="1" applyFont="1" applyFill="1" applyBorder="1" applyAlignment="1">
      <alignment horizontal="center"/>
    </xf>
    <xf numFmtId="1" fontId="37" fillId="25" borderId="62" xfId="0" applyNumberFormat="1" applyFont="1" applyFill="1" applyBorder="1" applyAlignment="1">
      <alignment horizontal="center"/>
    </xf>
    <xf numFmtId="1" fontId="37" fillId="2" borderId="61" xfId="0" applyNumberFormat="1" applyFont="1" applyFill="1" applyBorder="1" applyAlignment="1">
      <alignment horizontal="center"/>
    </xf>
    <xf numFmtId="1" fontId="37" fillId="5" borderId="13" xfId="0" applyNumberFormat="1" applyFont="1" applyFill="1" applyBorder="1" applyAlignment="1">
      <alignment horizontal="center"/>
    </xf>
    <xf numFmtId="1" fontId="37" fillId="0" borderId="16" xfId="0" applyNumberFormat="1" applyFont="1" applyBorder="1" applyAlignment="1">
      <alignment horizontal="center"/>
    </xf>
    <xf numFmtId="0" fontId="31" fillId="0" borderId="69" xfId="0" applyFont="1" applyBorder="1" applyAlignment="1">
      <alignment wrapText="1"/>
    </xf>
    <xf numFmtId="0" fontId="39" fillId="0" borderId="43" xfId="0" applyFont="1" applyBorder="1"/>
    <xf numFmtId="1" fontId="34" fillId="10" borderId="25" xfId="0" applyNumberFormat="1" applyFont="1" applyFill="1" applyBorder="1" applyAlignment="1">
      <alignment horizontal="center"/>
    </xf>
    <xf numFmtId="1" fontId="34" fillId="10" borderId="26" xfId="0" applyNumberFormat="1" applyFont="1" applyFill="1" applyBorder="1" applyAlignment="1">
      <alignment horizontal="center"/>
    </xf>
    <xf numFmtId="1" fontId="39" fillId="15" borderId="27" xfId="0" applyNumberFormat="1" applyFont="1" applyFill="1" applyBorder="1" applyAlignment="1">
      <alignment horizontal="center"/>
    </xf>
    <xf numFmtId="1" fontId="34" fillId="11" borderId="25" xfId="0" applyNumberFormat="1" applyFont="1" applyFill="1" applyBorder="1" applyAlignment="1">
      <alignment horizontal="center"/>
    </xf>
    <xf numFmtId="1" fontId="34" fillId="11" borderId="26" xfId="0" applyNumberFormat="1" applyFont="1" applyFill="1" applyBorder="1" applyAlignment="1">
      <alignment horizontal="center"/>
    </xf>
    <xf numFmtId="1" fontId="39" fillId="11" borderId="27" xfId="0" applyNumberFormat="1" applyFont="1" applyFill="1" applyBorder="1" applyAlignment="1">
      <alignment horizontal="center"/>
    </xf>
    <xf numFmtId="1" fontId="34" fillId="12" borderId="25" xfId="0" applyNumberFormat="1" applyFont="1" applyFill="1" applyBorder="1" applyAlignment="1">
      <alignment horizontal="center"/>
    </xf>
    <xf numFmtId="1" fontId="34" fillId="12" borderId="26" xfId="0" applyNumberFormat="1" applyFont="1" applyFill="1" applyBorder="1" applyAlignment="1">
      <alignment horizontal="center"/>
    </xf>
    <xf numFmtId="1" fontId="39" fillId="12" borderId="27" xfId="0" applyNumberFormat="1" applyFont="1" applyFill="1" applyBorder="1" applyAlignment="1">
      <alignment horizontal="center"/>
    </xf>
    <xf numFmtId="1" fontId="34" fillId="25" borderId="25" xfId="0" applyNumberFormat="1" applyFont="1" applyFill="1" applyBorder="1" applyAlignment="1">
      <alignment horizontal="center"/>
    </xf>
    <xf numFmtId="1" fontId="34" fillId="25" borderId="26" xfId="0" applyNumberFormat="1" applyFont="1" applyFill="1" applyBorder="1" applyAlignment="1">
      <alignment horizontal="center"/>
    </xf>
    <xf numFmtId="1" fontId="39" fillId="25" borderId="27" xfId="0" applyNumberFormat="1" applyFont="1" applyFill="1" applyBorder="1" applyAlignment="1">
      <alignment horizontal="center"/>
    </xf>
    <xf numFmtId="1" fontId="40" fillId="2" borderId="57" xfId="0" applyNumberFormat="1" applyFont="1" applyFill="1" applyBorder="1" applyAlignment="1">
      <alignment horizontal="center"/>
    </xf>
    <xf numFmtId="1" fontId="40" fillId="5" borderId="24" xfId="0" applyNumberFormat="1" applyFont="1" applyFill="1" applyBorder="1" applyAlignment="1">
      <alignment horizontal="center"/>
    </xf>
    <xf numFmtId="1" fontId="40" fillId="0" borderId="28" xfId="0" applyNumberFormat="1" applyFont="1" applyBorder="1" applyAlignment="1">
      <alignment horizontal="center"/>
    </xf>
    <xf numFmtId="1" fontId="39" fillId="0" borderId="47" xfId="0" applyNumberFormat="1" applyFont="1" applyBorder="1" applyAlignment="1">
      <alignment horizontal="center"/>
    </xf>
    <xf numFmtId="0" fontId="39" fillId="0" borderId="0" xfId="0" applyFont="1"/>
    <xf numFmtId="1" fontId="34" fillId="0" borderId="11" xfId="0" applyNumberFormat="1" applyFont="1" applyBorder="1" applyAlignment="1">
      <alignment horizontal="center"/>
    </xf>
    <xf numFmtId="1" fontId="34" fillId="0" borderId="0" xfId="0" applyNumberFormat="1" applyFont="1" applyAlignment="1">
      <alignment horizontal="center"/>
    </xf>
    <xf numFmtId="1" fontId="39" fillId="0" borderId="12" xfId="0" applyNumberFormat="1" applyFont="1" applyBorder="1" applyAlignment="1">
      <alignment horizontal="center"/>
    </xf>
    <xf numFmtId="1" fontId="37" fillId="5" borderId="10" xfId="0" applyNumberFormat="1" applyFont="1" applyFill="1" applyBorder="1" applyAlignment="1">
      <alignment horizontal="center"/>
    </xf>
    <xf numFmtId="1" fontId="37" fillId="0" borderId="12" xfId="0" applyNumberFormat="1" applyFont="1" applyBorder="1" applyAlignment="1">
      <alignment horizontal="center"/>
    </xf>
    <xf numFmtId="1" fontId="37" fillId="0" borderId="0" xfId="0" applyNumberFormat="1" applyFont="1" applyAlignment="1">
      <alignment horizontal="center"/>
    </xf>
    <xf numFmtId="0" fontId="37" fillId="6" borderId="12" xfId="0" applyFont="1" applyFill="1" applyBorder="1"/>
    <xf numFmtId="0" fontId="31" fillId="3" borderId="6" xfId="0" applyFont="1" applyFill="1" applyBorder="1"/>
    <xf numFmtId="0" fontId="31" fillId="15" borderId="29" xfId="0" applyFont="1" applyFill="1" applyBorder="1" applyAlignment="1">
      <alignment horizontal="center" vertical="center"/>
    </xf>
    <xf numFmtId="0" fontId="31" fillId="15" borderId="8" xfId="0" applyFont="1" applyFill="1" applyBorder="1" applyAlignment="1">
      <alignment horizontal="center" vertical="center"/>
    </xf>
    <xf numFmtId="0" fontId="37" fillId="15" borderId="8" xfId="0" applyFont="1" applyFill="1" applyBorder="1" applyAlignment="1">
      <alignment horizontal="center" vertical="center"/>
    </xf>
    <xf numFmtId="1" fontId="31" fillId="11" borderId="30" xfId="0" applyNumberFormat="1" applyFont="1" applyFill="1" applyBorder="1" applyAlignment="1">
      <alignment horizontal="center"/>
    </xf>
    <xf numFmtId="1" fontId="31" fillId="11" borderId="31" xfId="0" applyNumberFormat="1" applyFont="1" applyFill="1" applyBorder="1" applyAlignment="1">
      <alignment horizontal="center"/>
    </xf>
    <xf numFmtId="1" fontId="37" fillId="11" borderId="32" xfId="0" applyNumberFormat="1" applyFont="1" applyFill="1" applyBorder="1" applyAlignment="1">
      <alignment horizontal="center"/>
    </xf>
    <xf numFmtId="1" fontId="31" fillId="12" borderId="30" xfId="0" applyNumberFormat="1" applyFont="1" applyFill="1" applyBorder="1" applyAlignment="1">
      <alignment horizontal="center"/>
    </xf>
    <xf numFmtId="1" fontId="31" fillId="12" borderId="31" xfId="0" applyNumberFormat="1" applyFont="1" applyFill="1" applyBorder="1" applyAlignment="1">
      <alignment horizontal="center"/>
    </xf>
    <xf numFmtId="1" fontId="37" fillId="12" borderId="32" xfId="0" applyNumberFormat="1" applyFont="1" applyFill="1" applyBorder="1" applyAlignment="1">
      <alignment horizontal="center"/>
    </xf>
    <xf numFmtId="1" fontId="31" fillId="25" borderId="30" xfId="0" applyNumberFormat="1" applyFont="1" applyFill="1" applyBorder="1" applyAlignment="1">
      <alignment horizontal="center"/>
    </xf>
    <xf numFmtId="1" fontId="31" fillId="25" borderId="31" xfId="0" applyNumberFormat="1" applyFont="1" applyFill="1" applyBorder="1" applyAlignment="1">
      <alignment horizontal="center"/>
    </xf>
    <xf numFmtId="1" fontId="37" fillId="25" borderId="32" xfId="0" applyNumberFormat="1" applyFont="1" applyFill="1" applyBorder="1" applyAlignment="1">
      <alignment horizontal="center"/>
    </xf>
    <xf numFmtId="1" fontId="37" fillId="2" borderId="63" xfId="0" applyNumberFormat="1" applyFont="1" applyFill="1" applyBorder="1" applyAlignment="1">
      <alignment horizontal="center"/>
    </xf>
    <xf numFmtId="1" fontId="37" fillId="5" borderId="29" xfId="0" applyNumberFormat="1" applyFont="1" applyFill="1" applyBorder="1" applyAlignment="1">
      <alignment horizontal="center"/>
    </xf>
    <xf numFmtId="1" fontId="37" fillId="0" borderId="8" xfId="0" applyNumberFormat="1" applyFont="1" applyBorder="1" applyAlignment="1">
      <alignment horizontal="center"/>
    </xf>
    <xf numFmtId="0" fontId="41" fillId="3" borderId="59" xfId="0" applyFont="1" applyFill="1" applyBorder="1"/>
    <xf numFmtId="0" fontId="31" fillId="15" borderId="33" xfId="0" applyFont="1" applyFill="1" applyBorder="1" applyAlignment="1">
      <alignment horizontal="center" vertical="center"/>
    </xf>
    <xf numFmtId="0" fontId="31" fillId="15" borderId="37" xfId="0" applyFont="1" applyFill="1" applyBorder="1" applyAlignment="1">
      <alignment horizontal="center" vertical="center"/>
    </xf>
    <xf numFmtId="0" fontId="37" fillId="15" borderId="37" xfId="0" applyFont="1" applyFill="1" applyBorder="1" applyAlignment="1">
      <alignment horizontal="center" vertical="center"/>
    </xf>
    <xf numFmtId="1" fontId="31" fillId="11" borderId="59" xfId="0" applyNumberFormat="1" applyFont="1" applyFill="1" applyBorder="1" applyAlignment="1">
      <alignment horizontal="center"/>
    </xf>
    <xf numFmtId="1" fontId="31" fillId="11" borderId="35" xfId="0" applyNumberFormat="1" applyFont="1" applyFill="1" applyBorder="1" applyAlignment="1">
      <alignment horizontal="center"/>
    </xf>
    <xf numFmtId="1" fontId="37" fillId="11" borderId="36" xfId="0" applyNumberFormat="1" applyFont="1" applyFill="1" applyBorder="1" applyAlignment="1">
      <alignment horizontal="center"/>
    </xf>
    <xf numFmtId="1" fontId="31" fillId="12" borderId="34" xfId="0" applyNumberFormat="1" applyFont="1" applyFill="1" applyBorder="1" applyAlignment="1">
      <alignment horizontal="center"/>
    </xf>
    <xf numFmtId="1" fontId="31" fillId="12" borderId="35" xfId="0" applyNumberFormat="1" applyFont="1" applyFill="1" applyBorder="1" applyAlignment="1">
      <alignment horizontal="center"/>
    </xf>
    <xf numFmtId="1" fontId="37" fillId="18" borderId="36" xfId="0" applyNumberFormat="1" applyFont="1" applyFill="1" applyBorder="1" applyAlignment="1">
      <alignment horizontal="center"/>
    </xf>
    <xf numFmtId="1" fontId="31" fillId="25" borderId="34" xfId="0" applyNumberFormat="1" applyFont="1" applyFill="1" applyBorder="1" applyAlignment="1">
      <alignment horizontal="center"/>
    </xf>
    <xf numFmtId="1" fontId="31" fillId="25" borderId="35" xfId="0" applyNumberFormat="1" applyFont="1" applyFill="1" applyBorder="1" applyAlignment="1">
      <alignment horizontal="center"/>
    </xf>
    <xf numFmtId="1" fontId="37" fillId="25" borderId="36" xfId="0" applyNumberFormat="1" applyFont="1" applyFill="1" applyBorder="1" applyAlignment="1">
      <alignment horizontal="center"/>
    </xf>
    <xf numFmtId="1" fontId="37" fillId="2" borderId="4" xfId="0" applyNumberFormat="1" applyFont="1" applyFill="1" applyBorder="1" applyAlignment="1">
      <alignment horizontal="center"/>
    </xf>
    <xf numFmtId="1" fontId="37" fillId="5" borderId="33" xfId="0" applyNumberFormat="1" applyFont="1" applyFill="1" applyBorder="1" applyAlignment="1">
      <alignment horizontal="center"/>
    </xf>
    <xf numFmtId="1" fontId="37" fillId="0" borderId="37" xfId="0" applyNumberFormat="1" applyFont="1" applyBorder="1" applyAlignment="1">
      <alignment horizontal="center"/>
    </xf>
    <xf numFmtId="0" fontId="31" fillId="14" borderId="6" xfId="0" applyFont="1" applyFill="1" applyBorder="1"/>
    <xf numFmtId="0" fontId="41" fillId="14" borderId="59" xfId="0" applyFont="1" applyFill="1" applyBorder="1"/>
    <xf numFmtId="1" fontId="31" fillId="10" borderId="34" xfId="0" applyNumberFormat="1" applyFont="1" applyFill="1" applyBorder="1" applyAlignment="1">
      <alignment horizontal="center"/>
    </xf>
    <xf numFmtId="1" fontId="31" fillId="10" borderId="35" xfId="0" applyNumberFormat="1" applyFont="1" applyFill="1" applyBorder="1" applyAlignment="1">
      <alignment horizontal="center"/>
    </xf>
    <xf numFmtId="1" fontId="37" fillId="10" borderId="36" xfId="0" applyNumberFormat="1" applyFont="1" applyFill="1" applyBorder="1" applyAlignment="1">
      <alignment horizontal="center"/>
    </xf>
    <xf numFmtId="1" fontId="31" fillId="11" borderId="34" xfId="0" applyNumberFormat="1" applyFont="1" applyFill="1" applyBorder="1" applyAlignment="1">
      <alignment horizontal="center"/>
    </xf>
    <xf numFmtId="0" fontId="31" fillId="3" borderId="80" xfId="0" applyFont="1" applyFill="1" applyBorder="1"/>
    <xf numFmtId="1" fontId="31" fillId="10" borderId="66" xfId="0" applyNumberFormat="1" applyFont="1" applyFill="1" applyBorder="1" applyAlignment="1">
      <alignment horizontal="center"/>
    </xf>
    <xf numFmtId="1" fontId="31" fillId="10" borderId="74" xfId="0" applyNumberFormat="1" applyFont="1" applyFill="1" applyBorder="1" applyAlignment="1">
      <alignment horizontal="center"/>
    </xf>
    <xf numFmtId="1" fontId="37" fillId="10" borderId="68" xfId="0" applyNumberFormat="1" applyFont="1" applyFill="1" applyBorder="1" applyAlignment="1">
      <alignment horizontal="center"/>
    </xf>
    <xf numFmtId="1" fontId="31" fillId="11" borderId="66" xfId="0" applyNumberFormat="1" applyFont="1" applyFill="1" applyBorder="1" applyAlignment="1">
      <alignment horizontal="center"/>
    </xf>
    <xf numFmtId="1" fontId="31" fillId="11" borderId="74" xfId="0" applyNumberFormat="1" applyFont="1" applyFill="1" applyBorder="1" applyAlignment="1">
      <alignment horizontal="center"/>
    </xf>
    <xf numFmtId="1" fontId="37" fillId="11" borderId="68" xfId="0" applyNumberFormat="1" applyFont="1" applyFill="1" applyBorder="1" applyAlignment="1">
      <alignment horizontal="center"/>
    </xf>
    <xf numFmtId="1" fontId="31" fillId="18" borderId="66" xfId="0" applyNumberFormat="1" applyFont="1" applyFill="1" applyBorder="1" applyAlignment="1">
      <alignment horizontal="center"/>
    </xf>
    <xf numFmtId="1" fontId="31" fillId="18" borderId="74" xfId="0" applyNumberFormat="1" applyFont="1" applyFill="1" applyBorder="1" applyAlignment="1">
      <alignment horizontal="center"/>
    </xf>
    <xf numFmtId="1" fontId="37" fillId="12" borderId="68" xfId="0" applyNumberFormat="1" applyFont="1" applyFill="1" applyBorder="1" applyAlignment="1">
      <alignment horizontal="center"/>
    </xf>
    <xf numFmtId="1" fontId="31" fillId="25" borderId="66" xfId="0" applyNumberFormat="1" applyFont="1" applyFill="1" applyBorder="1" applyAlignment="1">
      <alignment horizontal="center"/>
    </xf>
    <xf numFmtId="1" fontId="31" fillId="25" borderId="74" xfId="0" applyNumberFormat="1" applyFont="1" applyFill="1" applyBorder="1" applyAlignment="1">
      <alignment horizontal="center"/>
    </xf>
    <xf numFmtId="1" fontId="37" fillId="25" borderId="68" xfId="0" applyNumberFormat="1" applyFont="1" applyFill="1" applyBorder="1" applyAlignment="1">
      <alignment horizontal="center"/>
    </xf>
    <xf numFmtId="1" fontId="37" fillId="2" borderId="67" xfId="0" applyNumberFormat="1" applyFont="1" applyFill="1" applyBorder="1" applyAlignment="1">
      <alignment horizontal="center"/>
    </xf>
    <xf numFmtId="1" fontId="31" fillId="10" borderId="30" xfId="0" applyNumberFormat="1" applyFont="1" applyFill="1" applyBorder="1" applyAlignment="1">
      <alignment horizontal="center"/>
    </xf>
    <xf numFmtId="1" fontId="34" fillId="10" borderId="31" xfId="0" applyNumberFormat="1" applyFont="1" applyFill="1" applyBorder="1" applyAlignment="1">
      <alignment horizontal="center"/>
    </xf>
    <xf numFmtId="1" fontId="37" fillId="10" borderId="32" xfId="0" applyNumberFormat="1" applyFont="1" applyFill="1" applyBorder="1" applyAlignment="1">
      <alignment horizontal="center"/>
    </xf>
    <xf numFmtId="1" fontId="31" fillId="10" borderId="31" xfId="0" applyNumberFormat="1" applyFont="1" applyFill="1" applyBorder="1" applyAlignment="1">
      <alignment horizontal="center"/>
    </xf>
    <xf numFmtId="0" fontId="41" fillId="14" borderId="2" xfId="0" applyFont="1" applyFill="1" applyBorder="1"/>
    <xf numFmtId="1" fontId="31" fillId="18" borderId="34" xfId="0" applyNumberFormat="1" applyFont="1" applyFill="1" applyBorder="1" applyAlignment="1">
      <alignment horizontal="center"/>
    </xf>
    <xf numFmtId="1" fontId="31" fillId="18" borderId="35" xfId="0" applyNumberFormat="1" applyFont="1" applyFill="1" applyBorder="1" applyAlignment="1">
      <alignment horizontal="center"/>
    </xf>
    <xf numFmtId="1" fontId="31" fillId="15" borderId="30" xfId="0" applyNumberFormat="1" applyFont="1" applyFill="1" applyBorder="1" applyAlignment="1">
      <alignment horizontal="center"/>
    </xf>
    <xf numFmtId="1" fontId="31" fillId="15" borderId="31" xfId="0" applyNumberFormat="1" applyFont="1" applyFill="1" applyBorder="1" applyAlignment="1">
      <alignment horizontal="center"/>
    </xf>
    <xf numFmtId="1" fontId="37" fillId="15" borderId="32" xfId="0" applyNumberFormat="1" applyFont="1" applyFill="1" applyBorder="1" applyAlignment="1">
      <alignment horizontal="center"/>
    </xf>
    <xf numFmtId="1" fontId="31" fillId="11" borderId="6" xfId="0" applyNumberFormat="1" applyFont="1" applyFill="1" applyBorder="1" applyAlignment="1">
      <alignment horizontal="center"/>
    </xf>
    <xf numFmtId="1" fontId="31" fillId="18" borderId="30" xfId="0" applyNumberFormat="1" applyFont="1" applyFill="1" applyBorder="1" applyAlignment="1">
      <alignment horizontal="center"/>
    </xf>
    <xf numFmtId="1" fontId="31" fillId="18" borderId="31" xfId="0" applyNumberFormat="1" applyFont="1" applyFill="1" applyBorder="1" applyAlignment="1">
      <alignment horizontal="center"/>
    </xf>
    <xf numFmtId="1" fontId="37" fillId="18" borderId="32" xfId="0" applyNumberFormat="1" applyFont="1" applyFill="1" applyBorder="1" applyAlignment="1">
      <alignment horizontal="center"/>
    </xf>
    <xf numFmtId="0" fontId="31" fillId="3" borderId="59" xfId="0" applyFont="1" applyFill="1" applyBorder="1"/>
    <xf numFmtId="1" fontId="31" fillId="15" borderId="34" xfId="0" applyNumberFormat="1" applyFont="1" applyFill="1" applyBorder="1" applyAlignment="1">
      <alignment horizontal="center"/>
    </xf>
    <xf numFmtId="1" fontId="31" fillId="15" borderId="35" xfId="0" applyNumberFormat="1" applyFont="1" applyFill="1" applyBorder="1" applyAlignment="1">
      <alignment horizontal="center"/>
    </xf>
    <xf numFmtId="1" fontId="37" fillId="15" borderId="36" xfId="0" applyNumberFormat="1" applyFont="1" applyFill="1" applyBorder="1" applyAlignment="1">
      <alignment horizontal="center"/>
    </xf>
    <xf numFmtId="1" fontId="31" fillId="10" borderId="70" xfId="0" applyNumberFormat="1" applyFont="1" applyFill="1" applyBorder="1" applyAlignment="1">
      <alignment horizontal="center"/>
    </xf>
    <xf numFmtId="1" fontId="31" fillId="10" borderId="71" xfId="0" applyNumberFormat="1" applyFont="1" applyFill="1" applyBorder="1" applyAlignment="1">
      <alignment horizontal="center"/>
    </xf>
    <xf numFmtId="1" fontId="37" fillId="10" borderId="72" xfId="0" applyNumberFormat="1" applyFont="1" applyFill="1" applyBorder="1" applyAlignment="1">
      <alignment horizontal="center"/>
    </xf>
    <xf numFmtId="1" fontId="31" fillId="11" borderId="49" xfId="0" applyNumberFormat="1" applyFont="1" applyFill="1" applyBorder="1" applyAlignment="1">
      <alignment horizontal="center"/>
    </xf>
    <xf numFmtId="1" fontId="31" fillId="11" borderId="71" xfId="0" applyNumberFormat="1" applyFont="1" applyFill="1" applyBorder="1" applyAlignment="1">
      <alignment horizontal="center"/>
    </xf>
    <xf numFmtId="1" fontId="37" fillId="11" borderId="9" xfId="0" applyNumberFormat="1" applyFont="1" applyFill="1" applyBorder="1" applyAlignment="1">
      <alignment horizontal="center"/>
    </xf>
    <xf numFmtId="1" fontId="31" fillId="12" borderId="70" xfId="0" applyNumberFormat="1" applyFont="1" applyFill="1" applyBorder="1" applyAlignment="1">
      <alignment horizontal="center"/>
    </xf>
    <xf numFmtId="1" fontId="31" fillId="12" borderId="71" xfId="0" applyNumberFormat="1" applyFont="1" applyFill="1" applyBorder="1" applyAlignment="1">
      <alignment horizontal="center"/>
    </xf>
    <xf numFmtId="1" fontId="37" fillId="12" borderId="72" xfId="0" applyNumberFormat="1" applyFont="1" applyFill="1" applyBorder="1" applyAlignment="1">
      <alignment horizontal="center"/>
    </xf>
    <xf numFmtId="1" fontId="31" fillId="25" borderId="70" xfId="0" applyNumberFormat="1" applyFont="1" applyFill="1" applyBorder="1" applyAlignment="1">
      <alignment horizontal="center"/>
    </xf>
    <xf numFmtId="1" fontId="31" fillId="25" borderId="71" xfId="0" applyNumberFormat="1" applyFont="1" applyFill="1" applyBorder="1" applyAlignment="1">
      <alignment horizontal="center"/>
    </xf>
    <xf numFmtId="1" fontId="37" fillId="25" borderId="72" xfId="0" applyNumberFormat="1" applyFont="1" applyFill="1" applyBorder="1" applyAlignment="1">
      <alignment horizontal="center"/>
    </xf>
    <xf numFmtId="1" fontId="37" fillId="9" borderId="63" xfId="0" applyNumberFormat="1" applyFont="1" applyFill="1" applyBorder="1" applyAlignment="1">
      <alignment horizontal="center"/>
    </xf>
    <xf numFmtId="1" fontId="37" fillId="0" borderId="29" xfId="0" applyNumberFormat="1" applyFont="1" applyBorder="1" applyAlignment="1">
      <alignment horizontal="center"/>
    </xf>
    <xf numFmtId="0" fontId="43" fillId="19" borderId="46" xfId="0" applyFont="1" applyFill="1" applyBorder="1"/>
    <xf numFmtId="1" fontId="37" fillId="9" borderId="52" xfId="0" applyNumberFormat="1" applyFont="1" applyFill="1" applyBorder="1" applyAlignment="1">
      <alignment horizontal="center"/>
    </xf>
    <xf numFmtId="1" fontId="37" fillId="0" borderId="13" xfId="0" applyNumberFormat="1" applyFont="1" applyBorder="1" applyAlignment="1">
      <alignment horizontal="center"/>
    </xf>
    <xf numFmtId="0" fontId="43" fillId="6" borderId="46" xfId="0" applyFont="1" applyFill="1" applyBorder="1"/>
    <xf numFmtId="1" fontId="31" fillId="11" borderId="14" xfId="0" applyNumberFormat="1" applyFont="1" applyFill="1" applyBorder="1" applyAlignment="1">
      <alignment horizontal="center"/>
    </xf>
    <xf numFmtId="1" fontId="37" fillId="0" borderId="17" xfId="0" applyNumberFormat="1" applyFont="1" applyBorder="1" applyAlignment="1">
      <alignment horizontal="center"/>
    </xf>
    <xf numFmtId="0" fontId="43" fillId="6" borderId="80" xfId="0" applyFont="1" applyFill="1" applyBorder="1"/>
    <xf numFmtId="1" fontId="31" fillId="10" borderId="11" xfId="0" applyNumberFormat="1" applyFont="1" applyFill="1" applyBorder="1" applyAlignment="1">
      <alignment horizontal="center"/>
    </xf>
    <xf numFmtId="1" fontId="37" fillId="10" borderId="12" xfId="0" applyNumberFormat="1" applyFont="1" applyFill="1" applyBorder="1" applyAlignment="1">
      <alignment horizontal="center"/>
    </xf>
    <xf numFmtId="1" fontId="31" fillId="16" borderId="66" xfId="0" applyNumberFormat="1" applyFont="1" applyFill="1" applyBorder="1" applyAlignment="1">
      <alignment horizontal="center"/>
    </xf>
    <xf numFmtId="1" fontId="37" fillId="0" borderId="10" xfId="0" applyNumberFormat="1" applyFont="1" applyBorder="1" applyAlignment="1">
      <alignment horizontal="center"/>
    </xf>
    <xf numFmtId="0" fontId="43" fillId="20" borderId="46" xfId="0" applyFont="1" applyFill="1" applyBorder="1"/>
    <xf numFmtId="1" fontId="31" fillId="20" borderId="14" xfId="0" applyNumberFormat="1" applyFont="1" applyFill="1" applyBorder="1" applyAlignment="1">
      <alignment horizontal="center"/>
    </xf>
    <xf numFmtId="1" fontId="31" fillId="20" borderId="1" xfId="0" applyNumberFormat="1" applyFont="1" applyFill="1" applyBorder="1" applyAlignment="1">
      <alignment horizontal="center"/>
    </xf>
    <xf numFmtId="1" fontId="37" fillId="20" borderId="15" xfId="0" applyNumberFormat="1" applyFont="1" applyFill="1" applyBorder="1" applyAlignment="1">
      <alignment horizontal="center"/>
    </xf>
    <xf numFmtId="1" fontId="37" fillId="20" borderId="48" xfId="0" applyNumberFormat="1" applyFont="1" applyFill="1" applyBorder="1" applyAlignment="1">
      <alignment horizontal="center"/>
    </xf>
    <xf numFmtId="1" fontId="37" fillId="20" borderId="17" xfId="0" applyNumberFormat="1" applyFont="1" applyFill="1" applyBorder="1" applyAlignment="1">
      <alignment horizontal="center"/>
    </xf>
    <xf numFmtId="0" fontId="39" fillId="0" borderId="44" xfId="0" applyFont="1" applyBorder="1"/>
    <xf numFmtId="1" fontId="34" fillId="10" borderId="39" xfId="0" applyNumberFormat="1" applyFont="1" applyFill="1" applyBorder="1" applyAlignment="1">
      <alignment horizontal="center"/>
    </xf>
    <xf numFmtId="1" fontId="34" fillId="10" borderId="40" xfId="0" applyNumberFormat="1" applyFont="1" applyFill="1" applyBorder="1" applyAlignment="1">
      <alignment horizontal="center"/>
    </xf>
    <xf numFmtId="1" fontId="39" fillId="10" borderId="41" xfId="0" applyNumberFormat="1" applyFont="1" applyFill="1" applyBorder="1" applyAlignment="1">
      <alignment horizontal="center"/>
    </xf>
    <xf numFmtId="1" fontId="34" fillId="11" borderId="39" xfId="0" applyNumberFormat="1" applyFont="1" applyFill="1" applyBorder="1" applyAlignment="1">
      <alignment horizontal="center"/>
    </xf>
    <xf numFmtId="1" fontId="34" fillId="11" borderId="40" xfId="0" applyNumberFormat="1" applyFont="1" applyFill="1" applyBorder="1" applyAlignment="1">
      <alignment horizontal="center"/>
    </xf>
    <xf numFmtId="1" fontId="39" fillId="11" borderId="41" xfId="0" applyNumberFormat="1" applyFont="1" applyFill="1" applyBorder="1" applyAlignment="1">
      <alignment horizontal="center"/>
    </xf>
    <xf numFmtId="1" fontId="34" fillId="12" borderId="39" xfId="0" applyNumberFormat="1" applyFont="1" applyFill="1" applyBorder="1" applyAlignment="1">
      <alignment horizontal="center"/>
    </xf>
    <xf numFmtId="1" fontId="34" fillId="12" borderId="40" xfId="0" applyNumberFormat="1" applyFont="1" applyFill="1" applyBorder="1" applyAlignment="1">
      <alignment horizontal="center"/>
    </xf>
    <xf numFmtId="1" fontId="39" fillId="12" borderId="41" xfId="0" applyNumberFormat="1" applyFont="1" applyFill="1" applyBorder="1" applyAlignment="1">
      <alignment horizontal="center"/>
    </xf>
    <xf numFmtId="1" fontId="34" fillId="25" borderId="39" xfId="0" applyNumberFormat="1" applyFont="1" applyFill="1" applyBorder="1" applyAlignment="1">
      <alignment horizontal="center"/>
    </xf>
    <xf numFmtId="1" fontId="39" fillId="25" borderId="41" xfId="0" applyNumberFormat="1" applyFont="1" applyFill="1" applyBorder="1" applyAlignment="1">
      <alignment horizontal="center"/>
    </xf>
    <xf numFmtId="1" fontId="40" fillId="2" borderId="75" xfId="0" applyNumberFormat="1" applyFont="1" applyFill="1" applyBorder="1" applyAlignment="1">
      <alignment horizontal="center"/>
    </xf>
    <xf numFmtId="1" fontId="40" fillId="5" borderId="38" xfId="0" applyNumberFormat="1" applyFont="1" applyFill="1" applyBorder="1" applyAlignment="1">
      <alignment horizontal="center"/>
    </xf>
    <xf numFmtId="1" fontId="40" fillId="0" borderId="38" xfId="0" applyNumberFormat="1" applyFont="1" applyBorder="1" applyAlignment="1">
      <alignment horizontal="center"/>
    </xf>
    <xf numFmtId="0" fontId="39" fillId="0" borderId="64" xfId="0" applyFont="1" applyBorder="1"/>
    <xf numFmtId="1" fontId="34" fillId="10" borderId="30" xfId="0" applyNumberFormat="1" applyFont="1" applyFill="1" applyBorder="1" applyAlignment="1">
      <alignment horizontal="center"/>
    </xf>
    <xf numFmtId="1" fontId="39" fillId="10" borderId="32" xfId="0" applyNumberFormat="1" applyFont="1" applyFill="1" applyBorder="1" applyAlignment="1">
      <alignment horizontal="center"/>
    </xf>
    <xf numFmtId="1" fontId="34" fillId="11" borderId="30" xfId="0" applyNumberFormat="1" applyFont="1" applyFill="1" applyBorder="1" applyAlignment="1">
      <alignment horizontal="center"/>
    </xf>
    <xf numFmtId="1" fontId="34" fillId="11" borderId="31" xfId="0" applyNumberFormat="1" applyFont="1" applyFill="1" applyBorder="1" applyAlignment="1">
      <alignment horizontal="center"/>
    </xf>
    <xf numFmtId="1" fontId="39" fillId="11" borderId="32" xfId="0" applyNumberFormat="1" applyFont="1" applyFill="1" applyBorder="1" applyAlignment="1">
      <alignment horizontal="center"/>
    </xf>
    <xf numFmtId="1" fontId="39" fillId="11" borderId="29" xfId="0" applyNumberFormat="1" applyFont="1" applyFill="1" applyBorder="1" applyAlignment="1">
      <alignment horizontal="center"/>
    </xf>
    <xf numFmtId="1" fontId="34" fillId="12" borderId="31" xfId="0" applyNumberFormat="1" applyFont="1" applyFill="1" applyBorder="1" applyAlignment="1">
      <alignment horizontal="center"/>
    </xf>
    <xf numFmtId="1" fontId="39" fillId="12" borderId="32" xfId="0" applyNumberFormat="1" applyFont="1" applyFill="1" applyBorder="1" applyAlignment="1">
      <alignment horizontal="center"/>
    </xf>
    <xf numFmtId="1" fontId="39" fillId="12" borderId="29" xfId="0" applyNumberFormat="1" applyFont="1" applyFill="1" applyBorder="1" applyAlignment="1">
      <alignment horizontal="center"/>
    </xf>
    <xf numFmtId="1" fontId="34" fillId="25" borderId="31" xfId="0" applyNumberFormat="1" applyFont="1" applyFill="1" applyBorder="1" applyAlignment="1">
      <alignment horizontal="center"/>
    </xf>
    <xf numFmtId="1" fontId="39" fillId="25" borderId="32" xfId="0" applyNumberFormat="1" applyFont="1" applyFill="1" applyBorder="1" applyAlignment="1">
      <alignment horizontal="center"/>
    </xf>
    <xf numFmtId="1" fontId="39" fillId="2" borderId="61" xfId="0" applyNumberFormat="1" applyFont="1" applyFill="1" applyBorder="1" applyAlignment="1">
      <alignment horizontal="center"/>
    </xf>
    <xf numFmtId="1" fontId="40" fillId="5" borderId="13" xfId="0" applyNumberFormat="1" applyFont="1" applyFill="1" applyBorder="1" applyAlignment="1">
      <alignment horizontal="center"/>
    </xf>
    <xf numFmtId="0" fontId="34" fillId="6" borderId="2" xfId="0" applyFont="1" applyFill="1" applyBorder="1"/>
    <xf numFmtId="1" fontId="34" fillId="6" borderId="34" xfId="0" applyNumberFormat="1" applyFont="1" applyFill="1" applyBorder="1" applyAlignment="1">
      <alignment horizontal="center"/>
    </xf>
    <xf numFmtId="1" fontId="34" fillId="6" borderId="35" xfId="0" applyNumberFormat="1" applyFont="1" applyFill="1" applyBorder="1" applyAlignment="1">
      <alignment horizontal="center"/>
    </xf>
    <xf numFmtId="1" fontId="39" fillId="6" borderId="36" xfId="0" applyNumberFormat="1" applyFont="1" applyFill="1" applyBorder="1" applyAlignment="1">
      <alignment horizontal="center"/>
    </xf>
    <xf numFmtId="0" fontId="31" fillId="6" borderId="4" xfId="0" applyFont="1" applyFill="1" applyBorder="1"/>
    <xf numFmtId="0" fontId="31" fillId="5" borderId="33" xfId="0" applyFont="1" applyFill="1" applyBorder="1" applyAlignment="1">
      <alignment horizontal="center"/>
    </xf>
    <xf numFmtId="0" fontId="31" fillId="0" borderId="37" xfId="0" applyFont="1" applyBorder="1" applyAlignment="1">
      <alignment horizontal="center"/>
    </xf>
    <xf numFmtId="1" fontId="34" fillId="0" borderId="60" xfId="0" applyNumberFormat="1" applyFont="1" applyBorder="1" applyAlignment="1">
      <alignment horizontal="center"/>
    </xf>
    <xf numFmtId="1" fontId="34" fillId="0" borderId="65" xfId="0" applyNumberFormat="1" applyFont="1" applyBorder="1" applyAlignment="1">
      <alignment horizontal="center"/>
    </xf>
    <xf numFmtId="1" fontId="39" fillId="0" borderId="62" xfId="0" applyNumberFormat="1" applyFont="1" applyBorder="1" applyAlignment="1">
      <alignment horizontal="center"/>
    </xf>
    <xf numFmtId="0" fontId="31" fillId="0" borderId="61" xfId="0" applyFont="1" applyBorder="1"/>
    <xf numFmtId="0" fontId="31" fillId="5" borderId="13" xfId="0" applyFont="1" applyFill="1" applyBorder="1" applyAlignment="1">
      <alignment horizontal="center"/>
    </xf>
    <xf numFmtId="0" fontId="31" fillId="0" borderId="16" xfId="0" applyFont="1" applyBorder="1" applyAlignment="1">
      <alignment horizontal="center"/>
    </xf>
    <xf numFmtId="0" fontId="31" fillId="5" borderId="10" xfId="0" applyFont="1" applyFill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34" fillId="6" borderId="45" xfId="0" applyFont="1" applyFill="1" applyBorder="1"/>
    <xf numFmtId="0" fontId="31" fillId="6" borderId="44" xfId="0" applyFont="1" applyFill="1" applyBorder="1"/>
    <xf numFmtId="0" fontId="31" fillId="6" borderId="45" xfId="0" applyFont="1" applyFill="1" applyBorder="1"/>
    <xf numFmtId="0" fontId="37" fillId="6" borderId="42" xfId="0" applyFont="1" applyFill="1" applyBorder="1"/>
    <xf numFmtId="0" fontId="31" fillId="5" borderId="38" xfId="0" applyFont="1" applyFill="1" applyBorder="1" applyAlignment="1">
      <alignment horizontal="center"/>
    </xf>
    <xf numFmtId="0" fontId="31" fillId="0" borderId="42" xfId="0" applyFont="1" applyBorder="1" applyAlignment="1">
      <alignment horizontal="center"/>
    </xf>
    <xf numFmtId="1" fontId="31" fillId="16" borderId="60" xfId="0" applyNumberFormat="1" applyFont="1" applyFill="1" applyBorder="1" applyAlignment="1">
      <alignment horizontal="center"/>
    </xf>
    <xf numFmtId="1" fontId="37" fillId="12" borderId="62" xfId="0" applyNumberFormat="1" applyFont="1" applyFill="1" applyBorder="1" applyAlignment="1">
      <alignment horizontal="center"/>
    </xf>
    <xf numFmtId="1" fontId="37" fillId="25" borderId="64" xfId="0" applyNumberFormat="1" applyFont="1" applyFill="1" applyBorder="1" applyAlignment="1">
      <alignment horizontal="center"/>
    </xf>
    <xf numFmtId="1" fontId="39" fillId="14" borderId="29" xfId="0" applyNumberFormat="1" applyFont="1" applyFill="1" applyBorder="1" applyAlignment="1">
      <alignment horizontal="center"/>
    </xf>
    <xf numFmtId="1" fontId="37" fillId="5" borderId="16" xfId="0" applyNumberFormat="1" applyFont="1" applyFill="1" applyBorder="1" applyAlignment="1">
      <alignment horizontal="center"/>
    </xf>
    <xf numFmtId="1" fontId="39" fillId="0" borderId="16" xfId="0" applyNumberFormat="1" applyFont="1" applyBorder="1" applyAlignment="1">
      <alignment horizontal="center"/>
    </xf>
    <xf numFmtId="1" fontId="37" fillId="25" borderId="46" xfId="0" applyNumberFormat="1" applyFont="1" applyFill="1" applyBorder="1" applyAlignment="1">
      <alignment horizontal="center"/>
    </xf>
    <xf numFmtId="1" fontId="39" fillId="14" borderId="17" xfId="0" applyNumberFormat="1" applyFont="1" applyFill="1" applyBorder="1" applyAlignment="1">
      <alignment horizontal="center"/>
    </xf>
    <xf numFmtId="1" fontId="37" fillId="5" borderId="18" xfId="0" applyNumberFormat="1" applyFont="1" applyFill="1" applyBorder="1" applyAlignment="1">
      <alignment horizontal="center"/>
    </xf>
    <xf numFmtId="1" fontId="39" fillId="0" borderId="18" xfId="0" applyNumberFormat="1" applyFont="1" applyBorder="1" applyAlignment="1">
      <alignment horizontal="center"/>
    </xf>
    <xf numFmtId="1" fontId="31" fillId="10" borderId="0" xfId="0" applyNumberFormat="1" applyFont="1" applyFill="1" applyAlignment="1">
      <alignment horizontal="center"/>
    </xf>
    <xf numFmtId="1" fontId="31" fillId="11" borderId="11" xfId="0" applyNumberFormat="1" applyFont="1" applyFill="1" applyBorder="1" applyAlignment="1">
      <alignment horizontal="center"/>
    </xf>
    <xf numFmtId="1" fontId="31" fillId="11" borderId="0" xfId="0" applyNumberFormat="1" applyFont="1" applyFill="1" applyAlignment="1">
      <alignment horizontal="center"/>
    </xf>
    <xf numFmtId="1" fontId="37" fillId="11" borderId="12" xfId="0" applyNumberFormat="1" applyFont="1" applyFill="1" applyBorder="1" applyAlignment="1">
      <alignment horizontal="center"/>
    </xf>
    <xf numFmtId="1" fontId="31" fillId="12" borderId="11" xfId="0" applyNumberFormat="1" applyFont="1" applyFill="1" applyBorder="1" applyAlignment="1">
      <alignment horizontal="center"/>
    </xf>
    <xf numFmtId="1" fontId="31" fillId="12" borderId="0" xfId="0" applyNumberFormat="1" applyFont="1" applyFill="1" applyAlignment="1">
      <alignment horizontal="center"/>
    </xf>
    <xf numFmtId="1" fontId="37" fillId="18" borderId="12" xfId="0" applyNumberFormat="1" applyFont="1" applyFill="1" applyBorder="1" applyAlignment="1">
      <alignment horizontal="center"/>
    </xf>
    <xf numFmtId="1" fontId="31" fillId="25" borderId="11" xfId="0" applyNumberFormat="1" applyFont="1" applyFill="1" applyBorder="1" applyAlignment="1">
      <alignment horizontal="center"/>
    </xf>
    <xf numFmtId="1" fontId="31" fillId="25" borderId="0" xfId="0" applyNumberFormat="1" applyFont="1" applyFill="1" applyAlignment="1">
      <alignment horizontal="center"/>
    </xf>
    <xf numFmtId="1" fontId="37" fillId="25" borderId="0" xfId="0" applyNumberFormat="1" applyFont="1" applyFill="1" applyAlignment="1">
      <alignment horizontal="center"/>
    </xf>
    <xf numFmtId="1" fontId="39" fillId="14" borderId="10" xfId="0" applyNumberFormat="1" applyFont="1" applyFill="1" applyBorder="1" applyAlignment="1">
      <alignment horizontal="center"/>
    </xf>
    <xf numFmtId="1" fontId="37" fillId="5" borderId="12" xfId="0" applyNumberFormat="1" applyFont="1" applyFill="1" applyBorder="1" applyAlignment="1">
      <alignment horizontal="center"/>
    </xf>
    <xf numFmtId="1" fontId="39" fillId="0" borderId="0" xfId="0" applyNumberFormat="1" applyFont="1" applyAlignment="1">
      <alignment horizontal="center"/>
    </xf>
    <xf numFmtId="0" fontId="34" fillId="6" borderId="47" xfId="0" applyFont="1" applyFill="1" applyBorder="1"/>
    <xf numFmtId="1" fontId="31" fillId="6" borderId="14" xfId="0" applyNumberFormat="1" applyFont="1" applyFill="1" applyBorder="1" applyAlignment="1">
      <alignment horizontal="center"/>
    </xf>
    <xf numFmtId="1" fontId="31" fillId="6" borderId="1" xfId="0" applyNumberFormat="1" applyFont="1" applyFill="1" applyBorder="1" applyAlignment="1">
      <alignment horizontal="center"/>
    </xf>
    <xf numFmtId="1" fontId="37" fillId="6" borderId="15" xfId="0" applyNumberFormat="1" applyFont="1" applyFill="1" applyBorder="1" applyAlignment="1">
      <alignment horizontal="center"/>
    </xf>
    <xf numFmtId="1" fontId="31" fillId="6" borderId="15" xfId="0" applyNumberFormat="1" applyFont="1" applyFill="1" applyBorder="1" applyAlignment="1">
      <alignment horizontal="right"/>
    </xf>
    <xf numFmtId="1" fontId="37" fillId="6" borderId="46" xfId="0" applyNumberFormat="1" applyFont="1" applyFill="1" applyBorder="1" applyAlignment="1">
      <alignment horizontal="center"/>
    </xf>
    <xf numFmtId="1" fontId="39" fillId="6" borderId="17" xfId="0" applyNumberFormat="1" applyFont="1" applyFill="1" applyBorder="1" applyAlignment="1">
      <alignment horizontal="center"/>
    </xf>
    <xf numFmtId="0" fontId="31" fillId="0" borderId="47" xfId="0" applyFont="1" applyBorder="1"/>
    <xf numFmtId="1" fontId="31" fillId="11" borderId="15" xfId="0" applyNumberFormat="1" applyFont="1" applyFill="1" applyBorder="1" applyAlignment="1">
      <alignment horizontal="right"/>
    </xf>
    <xf numFmtId="1" fontId="40" fillId="5" borderId="18" xfId="0" applyNumberFormat="1" applyFont="1" applyFill="1" applyBorder="1" applyAlignment="1">
      <alignment horizontal="center"/>
    </xf>
    <xf numFmtId="0" fontId="34" fillId="14" borderId="0" xfId="0" applyFont="1" applyFill="1"/>
    <xf numFmtId="1" fontId="31" fillId="14" borderId="65" xfId="0" applyNumberFormat="1" applyFont="1" applyFill="1" applyBorder="1" applyAlignment="1">
      <alignment horizontal="center"/>
    </xf>
    <xf numFmtId="1" fontId="37" fillId="14" borderId="65" xfId="0" applyNumberFormat="1" applyFont="1" applyFill="1" applyBorder="1" applyAlignment="1">
      <alignment horizontal="center"/>
    </xf>
    <xf numFmtId="1" fontId="37" fillId="14" borderId="64" xfId="0" applyNumberFormat="1" applyFont="1" applyFill="1" applyBorder="1" applyAlignment="1">
      <alignment horizontal="center"/>
    </xf>
    <xf numFmtId="0" fontId="31" fillId="5" borderId="17" xfId="0" applyFont="1" applyFill="1" applyBorder="1" applyAlignment="1">
      <alignment horizontal="center"/>
    </xf>
    <xf numFmtId="1" fontId="31" fillId="12" borderId="20" xfId="0" applyNumberFormat="1" applyFont="1" applyFill="1" applyBorder="1" applyAlignment="1">
      <alignment horizontal="center"/>
    </xf>
    <xf numFmtId="1" fontId="37" fillId="25" borderId="69" xfId="0" applyNumberFormat="1" applyFont="1" applyFill="1" applyBorder="1" applyAlignment="1">
      <alignment horizontal="center"/>
    </xf>
    <xf numFmtId="0" fontId="31" fillId="10" borderId="14" xfId="0" applyFont="1" applyFill="1" applyBorder="1" applyAlignment="1">
      <alignment horizontal="center"/>
    </xf>
    <xf numFmtId="0" fontId="31" fillId="10" borderId="1" xfId="0" applyFont="1" applyFill="1" applyBorder="1" applyAlignment="1">
      <alignment horizontal="center"/>
    </xf>
    <xf numFmtId="1" fontId="31" fillId="16" borderId="1" xfId="0" applyNumberFormat="1" applyFont="1" applyFill="1" applyBorder="1" applyAlignment="1">
      <alignment horizontal="center"/>
    </xf>
    <xf numFmtId="1" fontId="31" fillId="12" borderId="14" xfId="0" applyNumberFormat="1" applyFont="1" applyFill="1" applyBorder="1" applyAlignment="1">
      <alignment horizontal="center"/>
    </xf>
    <xf numFmtId="1" fontId="31" fillId="12" borderId="1" xfId="0" applyNumberFormat="1" applyFont="1" applyFill="1" applyBorder="1" applyAlignment="1">
      <alignment horizontal="center"/>
    </xf>
    <xf numFmtId="0" fontId="31" fillId="6" borderId="46" xfId="0" applyFont="1" applyFill="1" applyBorder="1"/>
    <xf numFmtId="1" fontId="44" fillId="18" borderId="14" xfId="0" applyNumberFormat="1" applyFont="1" applyFill="1" applyBorder="1" applyAlignment="1">
      <alignment horizontal="center"/>
    </xf>
    <xf numFmtId="1" fontId="44" fillId="18" borderId="1" xfId="0" applyNumberFormat="1" applyFont="1" applyFill="1" applyBorder="1" applyAlignment="1">
      <alignment horizontal="center"/>
    </xf>
    <xf numFmtId="1" fontId="45" fillId="18" borderId="15" xfId="0" applyNumberFormat="1" applyFont="1" applyFill="1" applyBorder="1" applyAlignment="1">
      <alignment horizontal="center"/>
    </xf>
    <xf numFmtId="0" fontId="31" fillId="26" borderId="14" xfId="0" applyFont="1" applyFill="1" applyBorder="1" applyAlignment="1">
      <alignment horizontal="center"/>
    </xf>
    <xf numFmtId="0" fontId="31" fillId="26" borderId="1" xfId="0" applyFont="1" applyFill="1" applyBorder="1" applyAlignment="1">
      <alignment horizontal="center"/>
    </xf>
    <xf numFmtId="0" fontId="31" fillId="26" borderId="46" xfId="0" applyFont="1" applyFill="1" applyBorder="1" applyAlignment="1">
      <alignment horizontal="center"/>
    </xf>
    <xf numFmtId="1" fontId="37" fillId="3" borderId="17" xfId="0" applyNumberFormat="1" applyFont="1" applyFill="1" applyBorder="1" applyAlignment="1">
      <alignment horizontal="center"/>
    </xf>
    <xf numFmtId="0" fontId="31" fillId="3" borderId="46" xfId="0" applyFont="1" applyFill="1" applyBorder="1"/>
    <xf numFmtId="1" fontId="44" fillId="16" borderId="14" xfId="0" applyNumberFormat="1" applyFont="1" applyFill="1" applyBorder="1" applyAlignment="1">
      <alignment horizontal="center"/>
    </xf>
    <xf numFmtId="1" fontId="44" fillId="11" borderId="1" xfId="0" applyNumberFormat="1" applyFont="1" applyFill="1" applyBorder="1" applyAlignment="1">
      <alignment horizontal="center"/>
    </xf>
    <xf numFmtId="1" fontId="45" fillId="11" borderId="15" xfId="0" applyNumberFormat="1" applyFont="1" applyFill="1" applyBorder="1" applyAlignment="1">
      <alignment horizontal="center"/>
    </xf>
    <xf numFmtId="0" fontId="44" fillId="26" borderId="14" xfId="0" applyFont="1" applyFill="1" applyBorder="1" applyAlignment="1">
      <alignment horizontal="center"/>
    </xf>
    <xf numFmtId="0" fontId="44" fillId="26" borderId="1" xfId="0" applyFont="1" applyFill="1" applyBorder="1" applyAlignment="1">
      <alignment horizontal="center"/>
    </xf>
    <xf numFmtId="0" fontId="44" fillId="26" borderId="46" xfId="0" applyFont="1" applyFill="1" applyBorder="1" applyAlignment="1">
      <alignment horizontal="center"/>
    </xf>
    <xf numFmtId="0" fontId="46" fillId="0" borderId="46" xfId="0" applyFont="1" applyBorder="1"/>
    <xf numFmtId="1" fontId="37" fillId="0" borderId="33" xfId="0" applyNumberFormat="1" applyFont="1" applyBorder="1" applyAlignment="1">
      <alignment horizontal="center"/>
    </xf>
    <xf numFmtId="1" fontId="34" fillId="0" borderId="25" xfId="0" applyNumberFormat="1" applyFont="1" applyBorder="1" applyAlignment="1">
      <alignment horizontal="center"/>
    </xf>
    <xf numFmtId="1" fontId="34" fillId="0" borderId="26" xfId="0" applyNumberFormat="1" applyFont="1" applyBorder="1" applyAlignment="1">
      <alignment horizontal="center"/>
    </xf>
    <xf numFmtId="1" fontId="39" fillId="0" borderId="27" xfId="0" applyNumberFormat="1" applyFont="1" applyBorder="1" applyAlignment="1">
      <alignment horizontal="center"/>
    </xf>
    <xf numFmtId="1" fontId="37" fillId="0" borderId="28" xfId="0" applyNumberFormat="1" applyFont="1" applyBorder="1" applyAlignment="1">
      <alignment horizontal="center"/>
    </xf>
    <xf numFmtId="0" fontId="31" fillId="0" borderId="52" xfId="0" applyFont="1" applyBorder="1"/>
    <xf numFmtId="1" fontId="31" fillId="0" borderId="51" xfId="0" applyNumberFormat="1" applyFont="1" applyBorder="1" applyAlignment="1">
      <alignment horizontal="center"/>
    </xf>
    <xf numFmtId="1" fontId="31" fillId="0" borderId="52" xfId="0" applyNumberFormat="1" applyFont="1" applyBorder="1" applyAlignment="1">
      <alignment horizontal="center"/>
    </xf>
    <xf numFmtId="1" fontId="31" fillId="0" borderId="16" xfId="0" applyNumberFormat="1" applyFont="1" applyBorder="1" applyAlignment="1">
      <alignment horizontal="center"/>
    </xf>
    <xf numFmtId="0" fontId="39" fillId="0" borderId="46" xfId="0" applyFont="1" applyBorder="1"/>
    <xf numFmtId="1" fontId="34" fillId="10" borderId="14" xfId="0" applyNumberFormat="1" applyFont="1" applyFill="1" applyBorder="1" applyAlignment="1">
      <alignment horizontal="center"/>
    </xf>
    <xf numFmtId="1" fontId="39" fillId="10" borderId="15" xfId="0" applyNumberFormat="1" applyFont="1" applyFill="1" applyBorder="1" applyAlignment="1">
      <alignment horizontal="center"/>
    </xf>
    <xf numFmtId="1" fontId="34" fillId="11" borderId="14" xfId="0" applyNumberFormat="1" applyFont="1" applyFill="1" applyBorder="1" applyAlignment="1">
      <alignment horizontal="center"/>
    </xf>
    <xf numFmtId="1" fontId="39" fillId="11" borderId="15" xfId="0" applyNumberFormat="1" applyFont="1" applyFill="1" applyBorder="1" applyAlignment="1">
      <alignment horizontal="center"/>
    </xf>
    <xf numFmtId="1" fontId="34" fillId="12" borderId="14" xfId="0" applyNumberFormat="1" applyFont="1" applyFill="1" applyBorder="1" applyAlignment="1">
      <alignment horizontal="center"/>
    </xf>
    <xf numFmtId="1" fontId="39" fillId="12" borderId="15" xfId="0" applyNumberFormat="1" applyFont="1" applyFill="1" applyBorder="1" applyAlignment="1">
      <alignment horizontal="center"/>
    </xf>
    <xf numFmtId="1" fontId="34" fillId="25" borderId="14" xfId="0" applyNumberFormat="1" applyFont="1" applyFill="1" applyBorder="1" applyAlignment="1">
      <alignment horizontal="center"/>
    </xf>
    <xf numFmtId="1" fontId="39" fillId="25" borderId="15" xfId="0" applyNumberFormat="1" applyFont="1" applyFill="1" applyBorder="1" applyAlignment="1">
      <alignment horizontal="center"/>
    </xf>
    <xf numFmtId="0" fontId="31" fillId="5" borderId="17" xfId="0" applyFont="1" applyFill="1" applyBorder="1"/>
    <xf numFmtId="0" fontId="31" fillId="0" borderId="18" xfId="0" applyFont="1" applyBorder="1"/>
    <xf numFmtId="1" fontId="31" fillId="0" borderId="11" xfId="0" applyNumberFormat="1" applyFont="1" applyBorder="1" applyAlignment="1">
      <alignment horizontal="center"/>
    </xf>
    <xf numFmtId="1" fontId="31" fillId="0" borderId="0" xfId="0" applyNumberFormat="1" applyFont="1" applyAlignment="1">
      <alignment horizontal="center"/>
    </xf>
    <xf numFmtId="1" fontId="31" fillId="0" borderId="12" xfId="0" applyNumberFormat="1" applyFont="1" applyBorder="1" applyAlignment="1">
      <alignment horizontal="center"/>
    </xf>
    <xf numFmtId="0" fontId="31" fillId="0" borderId="11" xfId="0" applyFont="1" applyBorder="1"/>
    <xf numFmtId="0" fontId="31" fillId="0" borderId="0" xfId="0" applyFont="1" applyAlignment="1">
      <alignment horizontal="center"/>
    </xf>
    <xf numFmtId="0" fontId="31" fillId="0" borderId="53" xfId="0" applyFont="1" applyBorder="1"/>
    <xf numFmtId="0" fontId="31" fillId="0" borderId="48" xfId="0" applyFont="1" applyBorder="1" applyAlignment="1">
      <alignment horizontal="center"/>
    </xf>
    <xf numFmtId="0" fontId="39" fillId="0" borderId="18" xfId="0" applyFont="1" applyBorder="1" applyAlignment="1">
      <alignment horizontal="center"/>
    </xf>
    <xf numFmtId="1" fontId="31" fillId="10" borderId="62" xfId="0" applyNumberFormat="1" applyFont="1" applyFill="1" applyBorder="1" applyAlignment="1">
      <alignment horizontal="center"/>
    </xf>
    <xf numFmtId="1" fontId="31" fillId="11" borderId="62" xfId="0" applyNumberFormat="1" applyFont="1" applyFill="1" applyBorder="1" applyAlignment="1">
      <alignment horizontal="center"/>
    </xf>
    <xf numFmtId="1" fontId="31" fillId="18" borderId="62" xfId="0" applyNumberFormat="1" applyFont="1" applyFill="1" applyBorder="1" applyAlignment="1">
      <alignment horizontal="center"/>
    </xf>
    <xf numFmtId="1" fontId="31" fillId="25" borderId="62" xfId="0" applyNumberFormat="1" applyFont="1" applyFill="1" applyBorder="1" applyAlignment="1">
      <alignment horizontal="center"/>
    </xf>
    <xf numFmtId="0" fontId="31" fillId="0" borderId="16" xfId="0" applyFont="1" applyBorder="1"/>
    <xf numFmtId="1" fontId="31" fillId="10" borderId="15" xfId="0" applyNumberFormat="1" applyFont="1" applyFill="1" applyBorder="1" applyAlignment="1">
      <alignment horizontal="center"/>
    </xf>
    <xf numFmtId="1" fontId="31" fillId="11" borderId="15" xfId="0" applyNumberFormat="1" applyFont="1" applyFill="1" applyBorder="1" applyAlignment="1">
      <alignment horizontal="center"/>
    </xf>
    <xf numFmtId="1" fontId="31" fillId="18" borderId="15" xfId="0" applyNumberFormat="1" applyFont="1" applyFill="1" applyBorder="1" applyAlignment="1">
      <alignment horizontal="center"/>
    </xf>
    <xf numFmtId="1" fontId="31" fillId="25" borderId="15" xfId="0" applyNumberFormat="1" applyFont="1" applyFill="1" applyBorder="1" applyAlignment="1">
      <alignment horizontal="center"/>
    </xf>
    <xf numFmtId="1" fontId="39" fillId="14" borderId="48" xfId="0" applyNumberFormat="1" applyFont="1" applyFill="1" applyBorder="1" applyAlignment="1">
      <alignment horizontal="center"/>
    </xf>
    <xf numFmtId="0" fontId="31" fillId="2" borderId="48" xfId="0" applyFont="1" applyFill="1" applyBorder="1"/>
    <xf numFmtId="0" fontId="39" fillId="0" borderId="69" xfId="0" applyFont="1" applyBorder="1"/>
    <xf numFmtId="1" fontId="34" fillId="10" borderId="59" xfId="0" applyNumberFormat="1" applyFont="1" applyFill="1" applyBorder="1" applyAlignment="1">
      <alignment horizontal="center"/>
    </xf>
    <xf numFmtId="1" fontId="34" fillId="10" borderId="2" xfId="0" applyNumberFormat="1" applyFont="1" applyFill="1" applyBorder="1" applyAlignment="1">
      <alignment horizontal="center"/>
    </xf>
    <xf numFmtId="1" fontId="34" fillId="10" borderId="36" xfId="0" applyNumberFormat="1" applyFont="1" applyFill="1" applyBorder="1" applyAlignment="1">
      <alignment horizontal="center"/>
    </xf>
    <xf numFmtId="1" fontId="34" fillId="11" borderId="59" xfId="0" applyNumberFormat="1" applyFont="1" applyFill="1" applyBorder="1" applyAlignment="1">
      <alignment horizontal="center"/>
    </xf>
    <xf numFmtId="1" fontId="34" fillId="11" borderId="2" xfId="0" applyNumberFormat="1" applyFont="1" applyFill="1" applyBorder="1" applyAlignment="1">
      <alignment horizontal="center"/>
    </xf>
    <xf numFmtId="1" fontId="34" fillId="11" borderId="36" xfId="0" applyNumberFormat="1" applyFont="1" applyFill="1" applyBorder="1" applyAlignment="1">
      <alignment horizontal="center"/>
    </xf>
    <xf numFmtId="1" fontId="34" fillId="12" borderId="59" xfId="0" applyNumberFormat="1" applyFont="1" applyFill="1" applyBorder="1" applyAlignment="1">
      <alignment horizontal="center"/>
    </xf>
    <xf numFmtId="1" fontId="34" fillId="12" borderId="2" xfId="0" applyNumberFormat="1" applyFont="1" applyFill="1" applyBorder="1" applyAlignment="1">
      <alignment horizontal="center"/>
    </xf>
    <xf numFmtId="1" fontId="34" fillId="12" borderId="36" xfId="0" applyNumberFormat="1" applyFont="1" applyFill="1" applyBorder="1" applyAlignment="1">
      <alignment horizontal="center"/>
    </xf>
    <xf numFmtId="1" fontId="34" fillId="25" borderId="59" xfId="0" applyNumberFormat="1" applyFont="1" applyFill="1" applyBorder="1" applyAlignment="1">
      <alignment horizontal="center"/>
    </xf>
    <xf numFmtId="1" fontId="34" fillId="25" borderId="2" xfId="0" applyNumberFormat="1" applyFont="1" applyFill="1" applyBorder="1" applyAlignment="1">
      <alignment horizontal="center"/>
    </xf>
    <xf numFmtId="1" fontId="34" fillId="25" borderId="36" xfId="0" applyNumberFormat="1" applyFont="1" applyFill="1" applyBorder="1" applyAlignment="1">
      <alignment horizontal="center"/>
    </xf>
    <xf numFmtId="1" fontId="39" fillId="2" borderId="4" xfId="0" applyNumberFormat="1" applyFont="1" applyFill="1" applyBorder="1" applyAlignment="1">
      <alignment horizontal="center"/>
    </xf>
    <xf numFmtId="1" fontId="34" fillId="5" borderId="38" xfId="0" applyNumberFormat="1" applyFont="1" applyFill="1" applyBorder="1"/>
    <xf numFmtId="0" fontId="34" fillId="0" borderId="37" xfId="0" applyFont="1" applyBorder="1"/>
    <xf numFmtId="0" fontId="31" fillId="0" borderId="43" xfId="0" applyFont="1" applyBorder="1"/>
    <xf numFmtId="0" fontId="31" fillId="0" borderId="58" xfId="0" applyFont="1" applyBorder="1"/>
    <xf numFmtId="0" fontId="47" fillId="0" borderId="0" xfId="0" applyFont="1" applyAlignment="1">
      <alignment vertical="center"/>
    </xf>
    <xf numFmtId="0" fontId="31" fillId="0" borderId="45" xfId="0" applyFont="1" applyBorder="1"/>
    <xf numFmtId="0" fontId="31" fillId="0" borderId="42" xfId="0" applyFont="1" applyBorder="1"/>
    <xf numFmtId="0" fontId="31" fillId="0" borderId="44" xfId="0" applyFont="1" applyBorder="1"/>
    <xf numFmtId="0" fontId="34" fillId="0" borderId="17" xfId="0" applyFont="1" applyBorder="1"/>
    <xf numFmtId="0" fontId="34" fillId="0" borderId="53" xfId="0" applyFont="1" applyBorder="1"/>
    <xf numFmtId="1" fontId="39" fillId="0" borderId="53" xfId="0" applyNumberFormat="1" applyFont="1" applyBorder="1" applyAlignment="1">
      <alignment horizontal="center"/>
    </xf>
    <xf numFmtId="1" fontId="34" fillId="25" borderId="1" xfId="0" applyNumberFormat="1" applyFont="1" applyFill="1" applyBorder="1" applyAlignment="1">
      <alignment horizontal="center"/>
    </xf>
    <xf numFmtId="1" fontId="34" fillId="25" borderId="46" xfId="0" applyNumberFormat="1" applyFont="1" applyFill="1" applyBorder="1" applyAlignment="1">
      <alignment horizontal="center"/>
    </xf>
    <xf numFmtId="1" fontId="34" fillId="25" borderId="47" xfId="0" applyNumberFormat="1" applyFont="1" applyFill="1" applyBorder="1" applyAlignment="1">
      <alignment horizontal="center"/>
    </xf>
    <xf numFmtId="1" fontId="34" fillId="12" borderId="15" xfId="0" applyNumberFormat="1" applyFont="1" applyFill="1" applyBorder="1" applyAlignment="1">
      <alignment horizontal="center"/>
    </xf>
    <xf numFmtId="1" fontId="34" fillId="12" borderId="46" xfId="0" applyNumberFormat="1" applyFont="1" applyFill="1" applyBorder="1" applyAlignment="1">
      <alignment horizontal="center"/>
    </xf>
    <xf numFmtId="1" fontId="34" fillId="12" borderId="53" xfId="0" applyNumberFormat="1" applyFont="1" applyFill="1" applyBorder="1" applyAlignment="1">
      <alignment horizontal="center"/>
    </xf>
    <xf numFmtId="1" fontId="34" fillId="11" borderId="46" xfId="0" applyNumberFormat="1" applyFont="1" applyFill="1" applyBorder="1" applyAlignment="1">
      <alignment horizontal="center"/>
    </xf>
    <xf numFmtId="1" fontId="34" fillId="11" borderId="53" xfId="0" applyNumberFormat="1" applyFont="1" applyFill="1" applyBorder="1" applyAlignment="1">
      <alignment horizontal="center"/>
    </xf>
    <xf numFmtId="1" fontId="34" fillId="10" borderId="46" xfId="0" applyNumberFormat="1" applyFont="1" applyFill="1" applyBorder="1" applyAlignment="1">
      <alignment horizontal="center"/>
    </xf>
    <xf numFmtId="1" fontId="34" fillId="10" borderId="53" xfId="0" applyNumberFormat="1" applyFont="1" applyFill="1" applyBorder="1" applyAlignment="1">
      <alignment horizontal="center"/>
    </xf>
    <xf numFmtId="0" fontId="39" fillId="0" borderId="53" xfId="0" applyFont="1" applyBorder="1"/>
    <xf numFmtId="0" fontId="31" fillId="0" borderId="17" xfId="0" applyFont="1" applyBorder="1"/>
    <xf numFmtId="1" fontId="31" fillId="25" borderId="48" xfId="0" applyNumberFormat="1" applyFont="1" applyFill="1" applyBorder="1" applyAlignment="1">
      <alignment horizontal="center"/>
    </xf>
    <xf numFmtId="1" fontId="31" fillId="12" borderId="15" xfId="0" applyNumberFormat="1" applyFont="1" applyFill="1" applyBorder="1" applyAlignment="1">
      <alignment horizontal="center"/>
    </xf>
    <xf numFmtId="0" fontId="31" fillId="0" borderId="19" xfId="0" applyFont="1" applyBorder="1"/>
    <xf numFmtId="1" fontId="39" fillId="0" borderId="51" xfId="0" applyNumberFormat="1" applyFont="1" applyBorder="1" applyAlignment="1">
      <alignment horizontal="center"/>
    </xf>
    <xf numFmtId="1" fontId="31" fillId="25" borderId="61" xfId="0" applyNumberFormat="1" applyFont="1" applyFill="1" applyBorder="1" applyAlignment="1">
      <alignment horizontal="center"/>
    </xf>
    <xf numFmtId="1" fontId="31" fillId="12" borderId="62" xfId="0" applyNumberFormat="1" applyFont="1" applyFill="1" applyBorder="1" applyAlignment="1">
      <alignment horizontal="center"/>
    </xf>
    <xf numFmtId="1" fontId="31" fillId="12" borderId="65" xfId="0" applyNumberFormat="1" applyFont="1" applyFill="1" applyBorder="1" applyAlignment="1">
      <alignment horizontal="center"/>
    </xf>
    <xf numFmtId="1" fontId="31" fillId="12" borderId="60" xfId="0" applyNumberFormat="1" applyFont="1" applyFill="1" applyBorder="1" applyAlignment="1">
      <alignment horizontal="center"/>
    </xf>
    <xf numFmtId="0" fontId="31" fillId="0" borderId="51" xfId="0" applyFont="1" applyBorder="1"/>
    <xf numFmtId="0" fontId="39" fillId="0" borderId="17" xfId="0" applyFont="1" applyBorder="1" applyAlignment="1">
      <alignment horizontal="center"/>
    </xf>
    <xf numFmtId="1" fontId="37" fillId="0" borderId="11" xfId="0" applyNumberFormat="1" applyFont="1" applyBorder="1" applyAlignment="1">
      <alignment horizontal="center"/>
    </xf>
    <xf numFmtId="1" fontId="39" fillId="25" borderId="1" xfId="0" applyNumberFormat="1" applyFont="1" applyFill="1" applyBorder="1" applyAlignment="1">
      <alignment horizontal="center"/>
    </xf>
    <xf numFmtId="1" fontId="34" fillId="25" borderId="48" xfId="0" applyNumberFormat="1" applyFont="1" applyFill="1" applyBorder="1" applyAlignment="1">
      <alignment horizontal="center"/>
    </xf>
    <xf numFmtId="1" fontId="34" fillId="12" borderId="1" xfId="0" applyNumberFormat="1" applyFont="1" applyFill="1" applyBorder="1" applyAlignment="1">
      <alignment horizontal="center"/>
    </xf>
    <xf numFmtId="1" fontId="39" fillId="11" borderId="1" xfId="0" applyNumberFormat="1" applyFont="1" applyFill="1" applyBorder="1" applyAlignment="1">
      <alignment horizontal="center"/>
    </xf>
    <xf numFmtId="1" fontId="34" fillId="11" borderId="1" xfId="0" applyNumberFormat="1" applyFont="1" applyFill="1" applyBorder="1" applyAlignment="1">
      <alignment horizontal="center"/>
    </xf>
    <xf numFmtId="1" fontId="39" fillId="10" borderId="1" xfId="0" applyNumberFormat="1" applyFont="1" applyFill="1" applyBorder="1" applyAlignment="1">
      <alignment horizontal="center"/>
    </xf>
    <xf numFmtId="1" fontId="34" fillId="10" borderId="1" xfId="0" applyNumberFormat="1" applyFont="1" applyFill="1" applyBorder="1" applyAlignment="1">
      <alignment horizontal="center"/>
    </xf>
    <xf numFmtId="0" fontId="31" fillId="0" borderId="13" xfId="0" applyFont="1" applyBorder="1"/>
    <xf numFmtId="1" fontId="37" fillId="0" borderId="51" xfId="0" applyNumberFormat="1" applyFont="1" applyBorder="1" applyAlignment="1">
      <alignment horizontal="center"/>
    </xf>
    <xf numFmtId="1" fontId="37" fillId="0" borderId="43" xfId="0" applyNumberFormat="1" applyFont="1" applyBorder="1" applyAlignment="1">
      <alignment horizontal="center"/>
    </xf>
    <xf numFmtId="1" fontId="39" fillId="27" borderId="43" xfId="0" applyNumberFormat="1" applyFont="1" applyFill="1" applyBorder="1" applyAlignment="1">
      <alignment horizontal="center"/>
    </xf>
    <xf numFmtId="1" fontId="39" fillId="27" borderId="26" xfId="0" applyNumberFormat="1" applyFont="1" applyFill="1" applyBorder="1" applyAlignment="1">
      <alignment horizontal="center"/>
    </xf>
    <xf numFmtId="1" fontId="34" fillId="27" borderId="26" xfId="0" applyNumberFormat="1" applyFont="1" applyFill="1" applyBorder="1" applyAlignment="1">
      <alignment horizontal="center"/>
    </xf>
    <xf numFmtId="1" fontId="34" fillId="27" borderId="57" xfId="0" applyNumberFormat="1" applyFont="1" applyFill="1" applyBorder="1" applyAlignment="1">
      <alignment horizontal="center"/>
    </xf>
    <xf numFmtId="1" fontId="39" fillId="27" borderId="27" xfId="0" applyNumberFormat="1" applyFont="1" applyFill="1" applyBorder="1" applyAlignment="1">
      <alignment horizontal="center"/>
    </xf>
    <xf numFmtId="1" fontId="34" fillId="27" borderId="25" xfId="0" applyNumberFormat="1" applyFont="1" applyFill="1" applyBorder="1" applyAlignment="1">
      <alignment horizontal="center"/>
    </xf>
    <xf numFmtId="1" fontId="48" fillId="0" borderId="0" xfId="0" applyNumberFormat="1" applyFont="1" applyAlignment="1">
      <alignment horizontal="center"/>
    </xf>
    <xf numFmtId="1" fontId="37" fillId="25" borderId="41" xfId="0" applyNumberFormat="1" applyFont="1" applyFill="1" applyBorder="1" applyAlignment="1">
      <alignment horizontal="center"/>
    </xf>
    <xf numFmtId="1" fontId="31" fillId="25" borderId="40" xfId="0" applyNumberFormat="1" applyFont="1" applyFill="1" applyBorder="1" applyAlignment="1">
      <alignment horizontal="center"/>
    </xf>
    <xf numFmtId="1" fontId="31" fillId="25" borderId="39" xfId="0" applyNumberFormat="1" applyFont="1" applyFill="1" applyBorder="1" applyAlignment="1">
      <alignment horizontal="center"/>
    </xf>
    <xf numFmtId="1" fontId="37" fillId="12" borderId="41" xfId="0" applyNumberFormat="1" applyFont="1" applyFill="1" applyBorder="1" applyAlignment="1">
      <alignment horizontal="center"/>
    </xf>
    <xf numFmtId="1" fontId="31" fillId="18" borderId="40" xfId="0" applyNumberFormat="1" applyFont="1" applyFill="1" applyBorder="1" applyAlignment="1">
      <alignment horizontal="center"/>
    </xf>
    <xf numFmtId="1" fontId="31" fillId="18" borderId="39" xfId="0" applyNumberFormat="1" applyFont="1" applyFill="1" applyBorder="1" applyAlignment="1">
      <alignment horizontal="center"/>
    </xf>
    <xf numFmtId="1" fontId="37" fillId="11" borderId="80" xfId="0" applyNumberFormat="1" applyFont="1" applyFill="1" applyBorder="1" applyAlignment="1">
      <alignment horizontal="center"/>
    </xf>
    <xf numFmtId="1" fontId="31" fillId="11" borderId="67" xfId="0" applyNumberFormat="1" applyFont="1" applyFill="1" applyBorder="1" applyAlignment="1">
      <alignment horizontal="center"/>
    </xf>
    <xf numFmtId="1" fontId="37" fillId="10" borderId="41" xfId="0" applyNumberFormat="1" applyFont="1" applyFill="1" applyBorder="1" applyAlignment="1">
      <alignment horizontal="center"/>
    </xf>
    <xf numFmtId="0" fontId="31" fillId="10" borderId="40" xfId="0" applyFont="1" applyFill="1" applyBorder="1" applyAlignment="1">
      <alignment horizontal="center"/>
    </xf>
    <xf numFmtId="0" fontId="31" fillId="10" borderId="39" xfId="0" applyFont="1" applyFill="1" applyBorder="1" applyAlignment="1">
      <alignment horizontal="center"/>
    </xf>
    <xf numFmtId="1" fontId="37" fillId="0" borderId="53" xfId="0" applyNumberFormat="1" applyFont="1" applyBorder="1" applyAlignment="1">
      <alignment horizontal="center"/>
    </xf>
    <xf numFmtId="1" fontId="48" fillId="0" borderId="47" xfId="0" applyNumberFormat="1" applyFont="1" applyBorder="1" applyAlignment="1">
      <alignment horizontal="center"/>
    </xf>
    <xf numFmtId="1" fontId="37" fillId="11" borderId="46" xfId="0" applyNumberFormat="1" applyFont="1" applyFill="1" applyBorder="1" applyAlignment="1">
      <alignment horizontal="center"/>
    </xf>
    <xf numFmtId="1" fontId="31" fillId="11" borderId="48" xfId="0" applyNumberFormat="1" applyFont="1" applyFill="1" applyBorder="1" applyAlignment="1">
      <alignment horizontal="center"/>
    </xf>
    <xf numFmtId="1" fontId="48" fillId="0" borderId="55" xfId="0" applyNumberFormat="1" applyFont="1" applyBorder="1" applyAlignment="1">
      <alignment horizontal="center"/>
    </xf>
    <xf numFmtId="1" fontId="37" fillId="11" borderId="69" xfId="0" applyNumberFormat="1" applyFont="1" applyFill="1" applyBorder="1" applyAlignment="1">
      <alignment horizontal="center"/>
    </xf>
    <xf numFmtId="1" fontId="31" fillId="11" borderId="56" xfId="0" applyNumberFormat="1" applyFont="1" applyFill="1" applyBorder="1" applyAlignment="1">
      <alignment horizontal="center"/>
    </xf>
    <xf numFmtId="0" fontId="31" fillId="0" borderId="53" xfId="0" applyFont="1" applyBorder="1" applyAlignment="1">
      <alignment wrapText="1"/>
    </xf>
    <xf numFmtId="1" fontId="31" fillId="19" borderId="10" xfId="0" applyNumberFormat="1" applyFont="1" applyFill="1" applyBorder="1"/>
    <xf numFmtId="0" fontId="31" fillId="19" borderId="53" xfId="0" applyFont="1" applyFill="1" applyBorder="1"/>
    <xf numFmtId="1" fontId="31" fillId="19" borderId="0" xfId="0" applyNumberFormat="1" applyFont="1" applyFill="1" applyAlignment="1">
      <alignment horizontal="center"/>
    </xf>
    <xf numFmtId="1" fontId="37" fillId="19" borderId="12" xfId="0" applyNumberFormat="1" applyFont="1" applyFill="1" applyBorder="1" applyAlignment="1">
      <alignment horizontal="center"/>
    </xf>
    <xf numFmtId="1" fontId="31" fillId="19" borderId="11" xfId="0" applyNumberFormat="1" applyFont="1" applyFill="1" applyBorder="1" applyAlignment="1">
      <alignment horizontal="center"/>
    </xf>
    <xf numFmtId="1" fontId="37" fillId="19" borderId="0" xfId="0" applyNumberFormat="1" applyFont="1" applyFill="1" applyAlignment="1">
      <alignment horizontal="center"/>
    </xf>
    <xf numFmtId="0" fontId="34" fillId="19" borderId="11" xfId="0" applyFont="1" applyFill="1" applyBorder="1"/>
    <xf numFmtId="1" fontId="37" fillId="0" borderId="15" xfId="0" applyNumberFormat="1" applyFont="1" applyBorder="1" applyAlignment="1">
      <alignment horizontal="center"/>
    </xf>
    <xf numFmtId="1" fontId="31" fillId="0" borderId="1" xfId="0" applyNumberFormat="1" applyFont="1" applyBorder="1" applyAlignment="1">
      <alignment horizontal="center"/>
    </xf>
    <xf numFmtId="1" fontId="31" fillId="0" borderId="14" xfId="0" applyNumberFormat="1" applyFont="1" applyBorder="1" applyAlignment="1">
      <alignment horizontal="center"/>
    </xf>
    <xf numFmtId="1" fontId="37" fillId="0" borderId="46" xfId="0" applyNumberFormat="1" applyFont="1" applyBorder="1" applyAlignment="1">
      <alignment horizontal="center"/>
    </xf>
    <xf numFmtId="1" fontId="31" fillId="0" borderId="48" xfId="0" applyNumberFormat="1" applyFont="1" applyBorder="1" applyAlignment="1">
      <alignment horizontal="center"/>
    </xf>
    <xf numFmtId="1" fontId="37" fillId="0" borderId="54" xfId="0" applyNumberFormat="1" applyFont="1" applyBorder="1" applyAlignment="1">
      <alignment horizontal="center"/>
    </xf>
    <xf numFmtId="1" fontId="31" fillId="11" borderId="46" xfId="0" applyNumberFormat="1" applyFont="1" applyFill="1" applyBorder="1" applyAlignment="1">
      <alignment horizontal="right"/>
    </xf>
    <xf numFmtId="1" fontId="37" fillId="14" borderId="53" xfId="0" applyNumberFormat="1" applyFont="1" applyFill="1" applyBorder="1" applyAlignment="1">
      <alignment horizontal="center"/>
    </xf>
    <xf numFmtId="1" fontId="37" fillId="14" borderId="47" xfId="0" applyNumberFormat="1" applyFont="1" applyFill="1" applyBorder="1" applyAlignment="1">
      <alignment horizontal="center"/>
    </xf>
    <xf numFmtId="1" fontId="37" fillId="14" borderId="15" xfId="0" applyNumberFormat="1" applyFont="1" applyFill="1" applyBorder="1" applyAlignment="1">
      <alignment horizontal="center"/>
    </xf>
    <xf numFmtId="1" fontId="31" fillId="14" borderId="1" xfId="0" applyNumberFormat="1" applyFont="1" applyFill="1" applyBorder="1" applyAlignment="1">
      <alignment horizontal="center"/>
    </xf>
    <xf numFmtId="1" fontId="31" fillId="14" borderId="14" xfId="0" applyNumberFormat="1" applyFont="1" applyFill="1" applyBorder="1" applyAlignment="1">
      <alignment horizontal="center"/>
    </xf>
    <xf numFmtId="1" fontId="31" fillId="14" borderId="46" xfId="0" applyNumberFormat="1" applyFont="1" applyFill="1" applyBorder="1" applyAlignment="1">
      <alignment horizontal="right"/>
    </xf>
    <xf numFmtId="1" fontId="31" fillId="14" borderId="48" xfId="0" applyNumberFormat="1" applyFont="1" applyFill="1" applyBorder="1" applyAlignment="1">
      <alignment horizontal="center"/>
    </xf>
    <xf numFmtId="0" fontId="34" fillId="14" borderId="53" xfId="0" applyFont="1" applyFill="1" applyBorder="1"/>
    <xf numFmtId="1" fontId="39" fillId="0" borderId="10" xfId="0" applyNumberFormat="1" applyFont="1" applyBorder="1" applyAlignment="1">
      <alignment horizontal="center"/>
    </xf>
    <xf numFmtId="1" fontId="37" fillId="25" borderId="12" xfId="0" applyNumberFormat="1" applyFont="1" applyFill="1" applyBorder="1" applyAlignment="1">
      <alignment horizontal="center"/>
    </xf>
    <xf numFmtId="1" fontId="37" fillId="12" borderId="12" xfId="0" applyNumberFormat="1" applyFont="1" applyFill="1" applyBorder="1" applyAlignment="1">
      <alignment horizontal="center"/>
    </xf>
    <xf numFmtId="1" fontId="37" fillId="11" borderId="0" xfId="0" applyNumberFormat="1" applyFont="1" applyFill="1" applyAlignment="1">
      <alignment horizontal="center"/>
    </xf>
    <xf numFmtId="1" fontId="39" fillId="0" borderId="17" xfId="0" applyNumberFormat="1" applyFont="1" applyBorder="1" applyAlignment="1">
      <alignment horizontal="center"/>
    </xf>
    <xf numFmtId="1" fontId="49" fillId="0" borderId="47" xfId="0" applyNumberFormat="1" applyFont="1" applyBorder="1" applyAlignment="1">
      <alignment horizontal="center"/>
    </xf>
    <xf numFmtId="0" fontId="31" fillId="14" borderId="10" xfId="0" applyFont="1" applyFill="1" applyBorder="1"/>
    <xf numFmtId="0" fontId="31" fillId="14" borderId="11" xfId="0" applyFont="1" applyFill="1" applyBorder="1"/>
    <xf numFmtId="0" fontId="31" fillId="14" borderId="0" xfId="0" applyFont="1" applyFill="1"/>
    <xf numFmtId="0" fontId="37" fillId="14" borderId="12" xfId="0" applyFont="1" applyFill="1" applyBorder="1"/>
    <xf numFmtId="0" fontId="37" fillId="14" borderId="0" xfId="0" applyFont="1" applyFill="1"/>
    <xf numFmtId="0" fontId="34" fillId="14" borderId="11" xfId="0" applyFont="1" applyFill="1" applyBorder="1"/>
    <xf numFmtId="0" fontId="31" fillId="0" borderId="5" xfId="0" applyFont="1" applyBorder="1"/>
    <xf numFmtId="1" fontId="39" fillId="0" borderId="9" xfId="0" applyNumberFormat="1" applyFont="1" applyBorder="1" applyAlignment="1">
      <alignment horizontal="center"/>
    </xf>
    <xf numFmtId="1" fontId="34" fillId="0" borderId="50" xfId="0" applyNumberFormat="1" applyFont="1" applyBorder="1" applyAlignment="1">
      <alignment horizontal="center"/>
    </xf>
    <xf numFmtId="1" fontId="34" fillId="0" borderId="49" xfId="0" applyNumberFormat="1" applyFont="1" applyBorder="1" applyAlignment="1">
      <alignment horizontal="center"/>
    </xf>
    <xf numFmtId="0" fontId="39" fillId="0" borderId="11" xfId="0" applyFont="1" applyBorder="1"/>
    <xf numFmtId="0" fontId="31" fillId="0" borderId="24" xfId="0" applyFont="1" applyBorder="1"/>
    <xf numFmtId="1" fontId="39" fillId="0" borderId="43" xfId="0" applyNumberFormat="1" applyFont="1" applyBorder="1" applyAlignment="1">
      <alignment horizontal="center"/>
    </xf>
    <xf numFmtId="1" fontId="39" fillId="0" borderId="26" xfId="0" applyNumberFormat="1" applyFont="1" applyBorder="1" applyAlignment="1">
      <alignment horizontal="center"/>
    </xf>
    <xf numFmtId="1" fontId="34" fillId="0" borderId="57" xfId="0" applyNumberFormat="1" applyFont="1" applyBorder="1" applyAlignment="1">
      <alignment horizontal="center"/>
    </xf>
    <xf numFmtId="1" fontId="39" fillId="0" borderId="41" xfId="0" applyNumberFormat="1" applyFont="1" applyBorder="1" applyAlignment="1">
      <alignment horizontal="center"/>
    </xf>
    <xf numFmtId="1" fontId="34" fillId="0" borderId="40" xfId="0" applyNumberFormat="1" applyFont="1" applyBorder="1" applyAlignment="1">
      <alignment horizontal="center"/>
    </xf>
    <xf numFmtId="1" fontId="34" fillId="0" borderId="39" xfId="0" applyNumberFormat="1" applyFont="1" applyBorder="1" applyAlignment="1">
      <alignment horizontal="center"/>
    </xf>
    <xf numFmtId="1" fontId="39" fillId="0" borderId="44" xfId="0" applyNumberFormat="1" applyFont="1" applyBorder="1" applyAlignment="1">
      <alignment horizontal="center"/>
    </xf>
    <xf numFmtId="1" fontId="34" fillId="0" borderId="75" xfId="0" applyNumberFormat="1" applyFont="1" applyBorder="1" applyAlignment="1">
      <alignment horizontal="center"/>
    </xf>
    <xf numFmtId="1" fontId="39" fillId="0" borderId="36" xfId="0" applyNumberFormat="1" applyFont="1" applyBorder="1" applyAlignment="1">
      <alignment horizontal="center"/>
    </xf>
    <xf numFmtId="1" fontId="34" fillId="0" borderId="35" xfId="0" applyNumberFormat="1" applyFont="1" applyBorder="1" applyAlignment="1">
      <alignment horizontal="center"/>
    </xf>
    <xf numFmtId="1" fontId="34" fillId="0" borderId="34" xfId="0" applyNumberFormat="1" applyFont="1" applyBorder="1" applyAlignment="1">
      <alignment horizontal="center"/>
    </xf>
    <xf numFmtId="1" fontId="39" fillId="0" borderId="79" xfId="0" applyNumberFormat="1" applyFont="1" applyBorder="1" applyAlignment="1">
      <alignment horizontal="center"/>
    </xf>
    <xf numFmtId="1" fontId="50" fillId="0" borderId="53" xfId="0" applyNumberFormat="1" applyFont="1" applyBorder="1" applyAlignment="1">
      <alignment horizontal="center"/>
    </xf>
    <xf numFmtId="1" fontId="37" fillId="25" borderId="35" xfId="0" applyNumberFormat="1" applyFont="1" applyFill="1" applyBorder="1" applyAlignment="1">
      <alignment horizontal="center"/>
    </xf>
    <xf numFmtId="1" fontId="31" fillId="25" borderId="4" xfId="0" applyNumberFormat="1" applyFont="1" applyFill="1" applyBorder="1" applyAlignment="1">
      <alignment horizontal="center"/>
    </xf>
    <xf numFmtId="1" fontId="37" fillId="12" borderId="36" xfId="0" applyNumberFormat="1" applyFont="1" applyFill="1" applyBorder="1" applyAlignment="1">
      <alignment horizontal="center"/>
    </xf>
    <xf numFmtId="1" fontId="37" fillId="11" borderId="35" xfId="0" applyNumberFormat="1" applyFont="1" applyFill="1" applyBorder="1" applyAlignment="1">
      <alignment horizontal="center"/>
    </xf>
    <xf numFmtId="1" fontId="37" fillId="10" borderId="35" xfId="0" applyNumberFormat="1" applyFont="1" applyFill="1" applyBorder="1" applyAlignment="1">
      <alignment horizontal="center"/>
    </xf>
    <xf numFmtId="0" fontId="37" fillId="25" borderId="36" xfId="0" applyFont="1" applyFill="1" applyBorder="1" applyAlignment="1">
      <alignment horizontal="center"/>
    </xf>
    <xf numFmtId="1" fontId="37" fillId="12" borderId="2" xfId="0" applyNumberFormat="1" applyFont="1" applyFill="1" applyBorder="1" applyAlignment="1">
      <alignment horizontal="center"/>
    </xf>
    <xf numFmtId="1" fontId="31" fillId="12" borderId="4" xfId="0" applyNumberFormat="1" applyFont="1" applyFill="1" applyBorder="1" applyAlignment="1">
      <alignment horizontal="center"/>
    </xf>
    <xf numFmtId="1" fontId="37" fillId="10" borderId="2" xfId="0" applyNumberFormat="1" applyFont="1" applyFill="1" applyBorder="1" applyAlignment="1">
      <alignment horizontal="center"/>
    </xf>
    <xf numFmtId="0" fontId="31" fillId="0" borderId="6" xfId="0" applyFont="1" applyBorder="1"/>
    <xf numFmtId="1" fontId="50" fillId="0" borderId="6" xfId="0" applyNumberFormat="1" applyFont="1" applyBorder="1" applyAlignment="1">
      <alignment horizontal="center"/>
    </xf>
    <xf numFmtId="0" fontId="31" fillId="0" borderId="54" xfId="0" applyFont="1" applyBorder="1"/>
    <xf numFmtId="0" fontId="31" fillId="14" borderId="33" xfId="0" applyFont="1" applyFill="1" applyBorder="1"/>
    <xf numFmtId="0" fontId="31" fillId="14" borderId="54" xfId="0" applyFont="1" applyFill="1" applyBorder="1"/>
    <xf numFmtId="1" fontId="39" fillId="14" borderId="54" xfId="0" applyNumberFormat="1" applyFont="1" applyFill="1" applyBorder="1" applyAlignment="1">
      <alignment horizontal="center"/>
    </xf>
    <xf numFmtId="1" fontId="39" fillId="14" borderId="21" xfId="0" applyNumberFormat="1" applyFont="1" applyFill="1" applyBorder="1" applyAlignment="1">
      <alignment horizontal="center"/>
    </xf>
    <xf numFmtId="1" fontId="34" fillId="14" borderId="21" xfId="0" applyNumberFormat="1" applyFont="1" applyFill="1" applyBorder="1" applyAlignment="1">
      <alignment horizontal="center"/>
    </xf>
    <xf numFmtId="1" fontId="34" fillId="14" borderId="56" xfId="0" applyNumberFormat="1" applyFont="1" applyFill="1" applyBorder="1" applyAlignment="1">
      <alignment horizontal="center"/>
    </xf>
    <xf numFmtId="1" fontId="39" fillId="14" borderId="69" xfId="0" applyNumberFormat="1" applyFont="1" applyFill="1" applyBorder="1" applyAlignment="1">
      <alignment horizontal="center"/>
    </xf>
    <xf numFmtId="1" fontId="34" fillId="14" borderId="20" xfId="0" applyNumberFormat="1" applyFont="1" applyFill="1" applyBorder="1" applyAlignment="1">
      <alignment horizontal="center"/>
    </xf>
    <xf numFmtId="0" fontId="34" fillId="14" borderId="54" xfId="0" applyFont="1" applyFill="1" applyBorder="1"/>
    <xf numFmtId="1" fontId="39" fillId="0" borderId="11" xfId="0" applyNumberFormat="1" applyFont="1" applyBorder="1" applyAlignment="1">
      <alignment horizontal="center"/>
    </xf>
    <xf numFmtId="1" fontId="37" fillId="0" borderId="24" xfId="0" applyNumberFormat="1" applyFont="1" applyBorder="1" applyAlignment="1">
      <alignment horizontal="center"/>
    </xf>
    <xf numFmtId="1" fontId="39" fillId="25" borderId="26" xfId="0" applyNumberFormat="1" applyFont="1" applyFill="1" applyBorder="1" applyAlignment="1">
      <alignment horizontal="center"/>
    </xf>
    <xf numFmtId="1" fontId="34" fillId="25" borderId="57" xfId="0" applyNumberFormat="1" applyFont="1" applyFill="1" applyBorder="1" applyAlignment="1">
      <alignment horizontal="center"/>
    </xf>
    <xf numFmtId="1" fontId="39" fillId="11" borderId="26" xfId="0" applyNumberFormat="1" applyFont="1" applyFill="1" applyBorder="1" applyAlignment="1">
      <alignment horizontal="center"/>
    </xf>
    <xf numFmtId="1" fontId="39" fillId="10" borderId="26" xfId="0" applyNumberFormat="1" applyFont="1" applyFill="1" applyBorder="1" applyAlignment="1">
      <alignment horizontal="center"/>
    </xf>
    <xf numFmtId="1" fontId="37" fillId="25" borderId="74" xfId="0" applyNumberFormat="1" applyFont="1" applyFill="1" applyBorder="1" applyAlignment="1">
      <alignment horizontal="center"/>
    </xf>
    <xf numFmtId="1" fontId="31" fillId="25" borderId="67" xfId="0" applyNumberFormat="1" applyFont="1" applyFill="1" applyBorder="1" applyAlignment="1">
      <alignment horizontal="center"/>
    </xf>
    <xf numFmtId="1" fontId="37" fillId="11" borderId="74" xfId="0" applyNumberFormat="1" applyFont="1" applyFill="1" applyBorder="1" applyAlignment="1">
      <alignment horizontal="center"/>
    </xf>
    <xf numFmtId="1" fontId="37" fillId="10" borderId="74" xfId="0" applyNumberFormat="1" applyFont="1" applyFill="1" applyBorder="1" applyAlignment="1">
      <alignment horizontal="center"/>
    </xf>
    <xf numFmtId="1" fontId="37" fillId="0" borderId="59" xfId="0" applyNumberFormat="1" applyFont="1" applyBorder="1" applyAlignment="1">
      <alignment horizontal="center"/>
    </xf>
    <xf numFmtId="1" fontId="48" fillId="0" borderId="59" xfId="0" applyNumberFormat="1" applyFont="1" applyBorder="1" applyAlignment="1">
      <alignment horizontal="center"/>
    </xf>
    <xf numFmtId="0" fontId="31" fillId="27" borderId="59" xfId="0" applyFont="1" applyFill="1" applyBorder="1"/>
    <xf numFmtId="1" fontId="48" fillId="0" borderId="6" xfId="0" applyNumberFormat="1" applyFont="1" applyBorder="1" applyAlignment="1">
      <alignment horizontal="center"/>
    </xf>
    <xf numFmtId="1" fontId="37" fillId="25" borderId="31" xfId="0" applyNumberFormat="1" applyFont="1" applyFill="1" applyBorder="1" applyAlignment="1">
      <alignment horizontal="center"/>
    </xf>
    <xf numFmtId="1" fontId="31" fillId="25" borderId="63" xfId="0" applyNumberFormat="1" applyFont="1" applyFill="1" applyBorder="1" applyAlignment="1">
      <alignment horizontal="center"/>
    </xf>
    <xf numFmtId="1" fontId="37" fillId="11" borderId="31" xfId="0" applyNumberFormat="1" applyFont="1" applyFill="1" applyBorder="1" applyAlignment="1">
      <alignment horizontal="center"/>
    </xf>
    <xf numFmtId="1" fontId="37" fillId="10" borderId="31" xfId="0" applyNumberFormat="1" applyFont="1" applyFill="1" applyBorder="1" applyAlignment="1">
      <alignment horizontal="center"/>
    </xf>
    <xf numFmtId="0" fontId="31" fillId="27" borderId="6" xfId="0" applyFont="1" applyFill="1" applyBorder="1"/>
    <xf numFmtId="1" fontId="37" fillId="0" borderId="19" xfId="0" applyNumberFormat="1" applyFont="1" applyBorder="1" applyAlignment="1">
      <alignment horizontal="center"/>
    </xf>
    <xf numFmtId="1" fontId="37" fillId="12" borderId="69" xfId="0" applyNumberFormat="1" applyFont="1" applyFill="1" applyBorder="1" applyAlignment="1">
      <alignment horizontal="center"/>
    </xf>
    <xf numFmtId="1" fontId="37" fillId="11" borderId="21" xfId="0" applyNumberFormat="1" applyFont="1" applyFill="1" applyBorder="1" applyAlignment="1">
      <alignment horizontal="center"/>
    </xf>
    <xf numFmtId="1" fontId="37" fillId="10" borderId="21" xfId="0" applyNumberFormat="1" applyFont="1" applyFill="1" applyBorder="1" applyAlignment="1">
      <alignment horizontal="center"/>
    </xf>
    <xf numFmtId="0" fontId="31" fillId="3" borderId="54" xfId="0" applyFont="1" applyFill="1" applyBorder="1"/>
    <xf numFmtId="1" fontId="48" fillId="0" borderId="51" xfId="0" applyNumberFormat="1" applyFont="1" applyBorder="1" applyAlignment="1">
      <alignment horizontal="center"/>
    </xf>
    <xf numFmtId="1" fontId="48" fillId="0" borderId="52" xfId="0" applyNumberFormat="1" applyFont="1" applyBorder="1" applyAlignment="1">
      <alignment horizontal="center"/>
    </xf>
    <xf numFmtId="1" fontId="37" fillId="12" borderId="64" xfId="0" applyNumberFormat="1" applyFont="1" applyFill="1" applyBorder="1" applyAlignment="1">
      <alignment horizontal="center"/>
    </xf>
    <xf numFmtId="1" fontId="37" fillId="11" borderId="65" xfId="0" applyNumberFormat="1" applyFont="1" applyFill="1" applyBorder="1" applyAlignment="1">
      <alignment horizontal="center"/>
    </xf>
    <xf numFmtId="1" fontId="37" fillId="10" borderId="65" xfId="0" applyNumberFormat="1" applyFont="1" applyFill="1" applyBorder="1" applyAlignment="1">
      <alignment horizontal="center"/>
    </xf>
    <xf numFmtId="0" fontId="31" fillId="3" borderId="51" xfId="0" applyFont="1" applyFill="1" applyBorder="1"/>
    <xf numFmtId="1" fontId="48" fillId="0" borderId="3" xfId="0" applyNumberFormat="1" applyFont="1" applyBorder="1" applyAlignment="1">
      <alignment horizontal="center"/>
    </xf>
    <xf numFmtId="0" fontId="31" fillId="14" borderId="59" xfId="0" applyFont="1" applyFill="1" applyBorder="1"/>
    <xf numFmtId="1" fontId="48" fillId="0" borderId="7" xfId="0" applyNumberFormat="1" applyFont="1" applyBorder="1" applyAlignment="1">
      <alignment horizontal="center"/>
    </xf>
    <xf numFmtId="1" fontId="37" fillId="12" borderId="78" xfId="0" applyNumberFormat="1" applyFont="1" applyFill="1" applyBorder="1" applyAlignment="1">
      <alignment horizontal="center"/>
    </xf>
    <xf numFmtId="1" fontId="31" fillId="12" borderId="63" xfId="0" applyNumberFormat="1" applyFont="1" applyFill="1" applyBorder="1" applyAlignment="1">
      <alignment horizontal="center"/>
    </xf>
    <xf numFmtId="1" fontId="37" fillId="10" borderId="78" xfId="0" applyNumberFormat="1" applyFont="1" applyFill="1" applyBorder="1" applyAlignment="1">
      <alignment horizontal="center"/>
    </xf>
    <xf numFmtId="0" fontId="31" fillId="14" borderId="49" xfId="0" applyFont="1" applyFill="1" applyBorder="1"/>
    <xf numFmtId="1" fontId="48" fillId="0" borderId="11" xfId="0" applyNumberFormat="1" applyFont="1" applyBorder="1" applyAlignment="1">
      <alignment horizontal="center"/>
    </xf>
    <xf numFmtId="1" fontId="37" fillId="12" borderId="80" xfId="0" applyNumberFormat="1" applyFont="1" applyFill="1" applyBorder="1" applyAlignment="1">
      <alignment horizontal="center"/>
    </xf>
    <xf numFmtId="0" fontId="31" fillId="6" borderId="59" xfId="0" applyFont="1" applyFill="1" applyBorder="1"/>
    <xf numFmtId="0" fontId="31" fillId="6" borderId="6" xfId="0" applyFont="1" applyFill="1" applyBorder="1"/>
    <xf numFmtId="1" fontId="48" fillId="0" borderId="53" xfId="0" applyNumberFormat="1" applyFont="1" applyBorder="1" applyAlignment="1">
      <alignment horizontal="center"/>
    </xf>
    <xf numFmtId="1" fontId="37" fillId="25" borderId="1" xfId="0" applyNumberFormat="1" applyFont="1" applyFill="1" applyBorder="1" applyAlignment="1">
      <alignment horizontal="center"/>
    </xf>
    <xf numFmtId="1" fontId="37" fillId="11" borderId="1" xfId="0" applyNumberFormat="1" applyFont="1" applyFill="1" applyBorder="1" applyAlignment="1">
      <alignment horizontal="center"/>
    </xf>
    <xf numFmtId="1" fontId="37" fillId="10" borderId="1" xfId="0" applyNumberFormat="1" applyFont="1" applyFill="1" applyBorder="1" applyAlignment="1">
      <alignment horizontal="center"/>
    </xf>
    <xf numFmtId="1" fontId="37" fillId="0" borderId="6" xfId="0" applyNumberFormat="1" applyFont="1" applyBorder="1" applyAlignment="1">
      <alignment horizontal="center"/>
    </xf>
    <xf numFmtId="1" fontId="48" fillId="0" borderId="54" xfId="0" applyNumberFormat="1" applyFont="1" applyBorder="1" applyAlignment="1">
      <alignment horizontal="center"/>
    </xf>
    <xf numFmtId="1" fontId="37" fillId="25" borderId="21" xfId="0" applyNumberFormat="1" applyFont="1" applyFill="1" applyBorder="1" applyAlignment="1">
      <alignment horizontal="center"/>
    </xf>
    <xf numFmtId="1" fontId="31" fillId="25" borderId="56" xfId="0" applyNumberFormat="1" applyFont="1" applyFill="1" applyBorder="1" applyAlignment="1">
      <alignment horizontal="center"/>
    </xf>
    <xf numFmtId="0" fontId="31" fillId="14" borderId="53" xfId="0" applyFont="1" applyFill="1" applyBorder="1"/>
    <xf numFmtId="1" fontId="37" fillId="25" borderId="65" xfId="0" applyNumberFormat="1" applyFont="1" applyFill="1" applyBorder="1" applyAlignment="1">
      <alignment horizontal="center"/>
    </xf>
    <xf numFmtId="0" fontId="31" fillId="14" borderId="51" xfId="0" applyFont="1" applyFill="1" applyBorder="1"/>
    <xf numFmtId="1" fontId="37" fillId="6" borderId="37" xfId="0" applyNumberFormat="1" applyFont="1" applyFill="1" applyBorder="1" applyAlignment="1">
      <alignment horizontal="center"/>
    </xf>
    <xf numFmtId="1" fontId="37" fillId="6" borderId="2" xfId="0" applyNumberFormat="1" applyFont="1" applyFill="1" applyBorder="1" applyAlignment="1">
      <alignment horizontal="center"/>
    </xf>
    <xf numFmtId="0" fontId="31" fillId="6" borderId="35" xfId="0" applyFont="1" applyFill="1" applyBorder="1"/>
    <xf numFmtId="0" fontId="37" fillId="6" borderId="35" xfId="0" applyFont="1" applyFill="1" applyBorder="1"/>
    <xf numFmtId="0" fontId="34" fillId="6" borderId="34" xfId="0" applyFont="1" applyFill="1" applyBorder="1"/>
    <xf numFmtId="1" fontId="37" fillId="0" borderId="64" xfId="0" applyNumberFormat="1" applyFont="1" applyBorder="1" applyAlignment="1">
      <alignment horizontal="center"/>
    </xf>
    <xf numFmtId="1" fontId="39" fillId="0" borderId="65" xfId="0" applyNumberFormat="1" applyFont="1" applyBorder="1" applyAlignment="1">
      <alignment horizontal="center"/>
    </xf>
    <xf numFmtId="0" fontId="39" fillId="0" borderId="60" xfId="0" applyFont="1" applyBorder="1"/>
    <xf numFmtId="1" fontId="37" fillId="14" borderId="24" xfId="0" applyNumberFormat="1" applyFont="1" applyFill="1" applyBorder="1" applyAlignment="1">
      <alignment horizontal="center"/>
    </xf>
    <xf numFmtId="1" fontId="37" fillId="14" borderId="43" xfId="0" applyNumberFormat="1" applyFont="1" applyFill="1" applyBorder="1" applyAlignment="1">
      <alignment horizontal="center"/>
    </xf>
    <xf numFmtId="1" fontId="39" fillId="14" borderId="43" xfId="0" applyNumberFormat="1" applyFont="1" applyFill="1" applyBorder="1" applyAlignment="1">
      <alignment horizontal="center"/>
    </xf>
    <xf numFmtId="0" fontId="31" fillId="26" borderId="0" xfId="0" applyFont="1" applyFill="1" applyAlignment="1">
      <alignment horizontal="center"/>
    </xf>
    <xf numFmtId="0" fontId="31" fillId="26" borderId="61" xfId="0" applyFont="1" applyFill="1" applyBorder="1" applyAlignment="1">
      <alignment horizontal="center"/>
    </xf>
    <xf numFmtId="0" fontId="31" fillId="26" borderId="18" xfId="0" applyFont="1" applyFill="1" applyBorder="1" applyAlignment="1">
      <alignment horizontal="center"/>
    </xf>
    <xf numFmtId="0" fontId="31" fillId="26" borderId="48" xfId="0" applyFont="1" applyFill="1" applyBorder="1" applyAlignment="1">
      <alignment horizontal="center"/>
    </xf>
    <xf numFmtId="0" fontId="31" fillId="6" borderId="10" xfId="0" applyFont="1" applyFill="1" applyBorder="1"/>
    <xf numFmtId="0" fontId="34" fillId="6" borderId="11" xfId="0" applyFont="1" applyFill="1" applyBorder="1"/>
    <xf numFmtId="0" fontId="36" fillId="25" borderId="48" xfId="0" applyFont="1" applyFill="1" applyBorder="1" applyAlignment="1">
      <alignment horizontal="center"/>
    </xf>
    <xf numFmtId="0" fontId="36" fillId="11" borderId="14" xfId="0" applyFont="1" applyFill="1" applyBorder="1" applyAlignment="1">
      <alignment horizontal="center"/>
    </xf>
    <xf numFmtId="0" fontId="34" fillId="0" borderId="11" xfId="0" applyFont="1" applyBorder="1" applyAlignment="1">
      <alignment horizontal="center"/>
    </xf>
    <xf numFmtId="0" fontId="31" fillId="0" borderId="49" xfId="0" applyFont="1" applyBorder="1"/>
    <xf numFmtId="0" fontId="30" fillId="0" borderId="0" xfId="0" applyFont="1"/>
    <xf numFmtId="0" fontId="2" fillId="0" borderId="59" xfId="0" applyFont="1" applyBorder="1"/>
    <xf numFmtId="0" fontId="52" fillId="0" borderId="0" xfId="0" applyFont="1"/>
    <xf numFmtId="0" fontId="52" fillId="3" borderId="1" xfId="0" applyFont="1" applyFill="1" applyBorder="1" applyAlignment="1">
      <alignment horizontal="center"/>
    </xf>
    <xf numFmtId="0" fontId="52" fillId="6" borderId="17" xfId="0" applyFont="1" applyFill="1" applyBorder="1"/>
    <xf numFmtId="1" fontId="52" fillId="0" borderId="14" xfId="0" applyNumberFormat="1" applyFont="1" applyBorder="1" applyAlignment="1">
      <alignment horizontal="center"/>
    </xf>
    <xf numFmtId="1" fontId="52" fillId="0" borderId="1" xfId="0" applyNumberFormat="1" applyFont="1" applyBorder="1" applyAlignment="1">
      <alignment horizontal="center"/>
    </xf>
    <xf numFmtId="1" fontId="52" fillId="5" borderId="17" xfId="0" applyNumberFormat="1" applyFont="1" applyFill="1" applyBorder="1" applyAlignment="1">
      <alignment horizontal="center"/>
    </xf>
    <xf numFmtId="1" fontId="53" fillId="0" borderId="14" xfId="0" applyNumberFormat="1" applyFont="1" applyBorder="1" applyAlignment="1">
      <alignment horizontal="center"/>
    </xf>
    <xf numFmtId="1" fontId="53" fillId="0" borderId="1" xfId="0" applyNumberFormat="1" applyFont="1" applyBorder="1" applyAlignment="1">
      <alignment horizontal="center"/>
    </xf>
    <xf numFmtId="0" fontId="1" fillId="24" borderId="17" xfId="0" applyFont="1" applyFill="1" applyBorder="1"/>
    <xf numFmtId="1" fontId="1" fillId="24" borderId="14" xfId="0" applyNumberFormat="1" applyFont="1" applyFill="1" applyBorder="1" applyAlignment="1">
      <alignment horizontal="center"/>
    </xf>
    <xf numFmtId="1" fontId="1" fillId="24" borderId="1" xfId="0" applyNumberFormat="1" applyFont="1" applyFill="1" applyBorder="1" applyAlignment="1">
      <alignment horizontal="center"/>
    </xf>
    <xf numFmtId="1" fontId="1" fillId="24" borderId="15" xfId="0" applyNumberFormat="1" applyFont="1" applyFill="1" applyBorder="1" applyAlignment="1">
      <alignment horizontal="center"/>
    </xf>
    <xf numFmtId="1" fontId="1" fillId="24" borderId="17" xfId="0" applyNumberFormat="1" applyFont="1" applyFill="1" applyBorder="1" applyAlignment="1">
      <alignment horizontal="center"/>
    </xf>
    <xf numFmtId="1" fontId="52" fillId="24" borderId="17" xfId="0" applyNumberFormat="1" applyFont="1" applyFill="1" applyBorder="1" applyAlignment="1">
      <alignment horizontal="center"/>
    </xf>
    <xf numFmtId="1" fontId="1" fillId="24" borderId="18" xfId="0" applyNumberFormat="1" applyFont="1" applyFill="1" applyBorder="1" applyAlignment="1">
      <alignment horizontal="center"/>
    </xf>
    <xf numFmtId="0" fontId="1" fillId="9" borderId="17" xfId="0" applyFont="1" applyFill="1" applyBorder="1"/>
    <xf numFmtId="1" fontId="52" fillId="5" borderId="19" xfId="0" applyNumberFormat="1" applyFont="1" applyFill="1" applyBorder="1" applyAlignment="1">
      <alignment horizontal="center"/>
    </xf>
    <xf numFmtId="1" fontId="52" fillId="5" borderId="24" xfId="0" applyNumberFormat="1" applyFont="1" applyFill="1" applyBorder="1" applyAlignment="1">
      <alignment horizontal="center"/>
    </xf>
    <xf numFmtId="1" fontId="52" fillId="0" borderId="29" xfId="0" applyNumberFormat="1" applyFont="1" applyBorder="1" applyAlignment="1">
      <alignment horizontal="center"/>
    </xf>
    <xf numFmtId="1" fontId="52" fillId="6" borderId="19" xfId="0" applyNumberFormat="1" applyFont="1" applyFill="1" applyBorder="1" applyAlignment="1">
      <alignment horizontal="center"/>
    </xf>
    <xf numFmtId="1" fontId="52" fillId="5" borderId="29" xfId="0" applyNumberFormat="1" applyFont="1" applyFill="1" applyBorder="1" applyAlignment="1">
      <alignment horizontal="center"/>
    </xf>
    <xf numFmtId="1" fontId="52" fillId="5" borderId="33" xfId="0" applyNumberFormat="1" applyFont="1" applyFill="1" applyBorder="1" applyAlignment="1">
      <alignment horizontal="center"/>
    </xf>
    <xf numFmtId="1" fontId="1" fillId="4" borderId="29" xfId="0" applyNumberFormat="1" applyFont="1" applyFill="1" applyBorder="1" applyAlignment="1">
      <alignment horizontal="center"/>
    </xf>
    <xf numFmtId="1" fontId="52" fillId="0" borderId="24" xfId="0" applyNumberFormat="1" applyFont="1" applyBorder="1" applyAlignment="1">
      <alignment horizontal="center"/>
    </xf>
    <xf numFmtId="0" fontId="54" fillId="8" borderId="38" xfId="0" applyFont="1" applyFill="1" applyBorder="1"/>
    <xf numFmtId="1" fontId="54" fillId="8" borderId="39" xfId="0" applyNumberFormat="1" applyFont="1" applyFill="1" applyBorder="1" applyAlignment="1">
      <alignment horizontal="center"/>
    </xf>
    <xf numFmtId="1" fontId="54" fillId="8" borderId="40" xfId="0" applyNumberFormat="1" applyFont="1" applyFill="1" applyBorder="1" applyAlignment="1">
      <alignment horizontal="center"/>
    </xf>
    <xf numFmtId="1" fontId="54" fillId="8" borderId="41" xfId="0" applyNumberFormat="1" applyFont="1" applyFill="1" applyBorder="1" applyAlignment="1">
      <alignment horizontal="center"/>
    </xf>
    <xf numFmtId="1" fontId="54" fillId="8" borderId="38" xfId="0" applyNumberFormat="1" applyFont="1" applyFill="1" applyBorder="1" applyAlignment="1">
      <alignment horizontal="center"/>
    </xf>
    <xf numFmtId="1" fontId="54" fillId="8" borderId="42" xfId="0" applyNumberFormat="1" applyFont="1" applyFill="1" applyBorder="1" applyAlignment="1">
      <alignment horizontal="center"/>
    </xf>
    <xf numFmtId="0" fontId="52" fillId="0" borderId="29" xfId="0" applyFont="1" applyBorder="1" applyAlignment="1">
      <alignment horizontal="center"/>
    </xf>
    <xf numFmtId="0" fontId="52" fillId="6" borderId="17" xfId="0" applyFont="1" applyFill="1" applyBorder="1" applyAlignment="1">
      <alignment horizontal="center"/>
    </xf>
    <xf numFmtId="0" fontId="52" fillId="5" borderId="17" xfId="0" applyFont="1" applyFill="1" applyBorder="1" applyAlignment="1">
      <alignment horizontal="center"/>
    </xf>
    <xf numFmtId="1" fontId="52" fillId="4" borderId="17" xfId="0" applyNumberFormat="1" applyFont="1" applyFill="1" applyBorder="1" applyAlignment="1">
      <alignment horizontal="center"/>
    </xf>
    <xf numFmtId="1" fontId="52" fillId="9" borderId="17" xfId="0" applyNumberFormat="1" applyFont="1" applyFill="1" applyBorder="1" applyAlignment="1">
      <alignment horizontal="center"/>
    </xf>
    <xf numFmtId="1" fontId="1" fillId="9" borderId="48" xfId="0" applyNumberFormat="1" applyFont="1" applyFill="1" applyBorder="1" applyAlignment="1">
      <alignment horizontal="center"/>
    </xf>
    <xf numFmtId="1" fontId="1" fillId="9" borderId="46" xfId="0" applyNumberFormat="1" applyFont="1" applyFill="1" applyBorder="1" applyAlignment="1">
      <alignment horizontal="center"/>
    </xf>
    <xf numFmtId="1" fontId="1" fillId="9" borderId="47" xfId="0" applyNumberFormat="1" applyFont="1" applyFill="1" applyBorder="1" applyAlignment="1">
      <alignment horizontal="center"/>
    </xf>
    <xf numFmtId="1" fontId="52" fillId="0" borderId="33" xfId="0" applyNumberFormat="1" applyFont="1" applyBorder="1" applyAlignment="1">
      <alignment horizontal="center"/>
    </xf>
    <xf numFmtId="1" fontId="52" fillId="6" borderId="17" xfId="0" applyNumberFormat="1" applyFont="1" applyFill="1" applyBorder="1" applyAlignment="1">
      <alignment horizontal="center"/>
    </xf>
    <xf numFmtId="0" fontId="1" fillId="3" borderId="17" xfId="0" applyFont="1" applyFill="1" applyBorder="1" applyAlignment="1">
      <alignment wrapText="1"/>
    </xf>
    <xf numFmtId="1" fontId="1" fillId="3" borderId="14" xfId="0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1" fontId="1" fillId="3" borderId="15" xfId="0" applyNumberFormat="1" applyFont="1" applyFill="1" applyBorder="1" applyAlignment="1">
      <alignment horizontal="center"/>
    </xf>
    <xf numFmtId="1" fontId="52" fillId="3" borderId="17" xfId="0" applyNumberFormat="1" applyFont="1" applyFill="1" applyBorder="1" applyAlignment="1">
      <alignment horizontal="center"/>
    </xf>
    <xf numFmtId="1" fontId="1" fillId="3" borderId="18" xfId="0" applyNumberFormat="1" applyFont="1" applyFill="1" applyBorder="1" applyAlignment="1">
      <alignment horizontal="center"/>
    </xf>
    <xf numFmtId="1" fontId="52" fillId="0" borderId="17" xfId="0" applyNumberFormat="1" applyFont="1" applyBorder="1" applyAlignment="1">
      <alignment horizontal="center"/>
    </xf>
    <xf numFmtId="1" fontId="52" fillId="7" borderId="26" xfId="0" applyNumberFormat="1" applyFont="1" applyFill="1" applyBorder="1" applyAlignment="1">
      <alignment horizontal="center"/>
    </xf>
    <xf numFmtId="1" fontId="52" fillId="0" borderId="38" xfId="0" applyNumberFormat="1" applyFont="1" applyBorder="1" applyAlignment="1">
      <alignment horizontal="center"/>
    </xf>
    <xf numFmtId="0" fontId="55" fillId="0" borderId="0" xfId="0" applyFont="1"/>
    <xf numFmtId="1" fontId="52" fillId="6" borderId="14" xfId="0" applyNumberFormat="1" applyFont="1" applyFill="1" applyBorder="1" applyAlignment="1">
      <alignment horizontal="center"/>
    </xf>
    <xf numFmtId="1" fontId="52" fillId="6" borderId="1" xfId="0" applyNumberFormat="1" applyFont="1" applyFill="1" applyBorder="1" applyAlignment="1">
      <alignment horizontal="center"/>
    </xf>
    <xf numFmtId="1" fontId="52" fillId="6" borderId="15" xfId="0" applyNumberFormat="1" applyFont="1" applyFill="1" applyBorder="1" applyAlignment="1">
      <alignment horizontal="center"/>
    </xf>
    <xf numFmtId="0" fontId="53" fillId="6" borderId="18" xfId="0" applyFont="1" applyFill="1" applyBorder="1" applyAlignment="1">
      <alignment horizontal="center"/>
    </xf>
    <xf numFmtId="0" fontId="53" fillId="0" borderId="17" xfId="0" applyFont="1" applyBorder="1"/>
    <xf numFmtId="1" fontId="52" fillId="0" borderId="15" xfId="0" applyNumberFormat="1" applyFont="1" applyBorder="1" applyAlignment="1">
      <alignment horizontal="center"/>
    </xf>
    <xf numFmtId="0" fontId="53" fillId="0" borderId="18" xfId="0" applyFont="1" applyBorder="1" applyAlignment="1">
      <alignment horizontal="center"/>
    </xf>
    <xf numFmtId="0" fontId="52" fillId="0" borderId="17" xfId="0" applyFont="1" applyBorder="1"/>
    <xf numFmtId="1" fontId="53" fillId="0" borderId="15" xfId="0" applyNumberFormat="1" applyFont="1" applyBorder="1" applyAlignment="1">
      <alignment horizontal="center"/>
    </xf>
    <xf numFmtId="1" fontId="53" fillId="0" borderId="17" xfId="0" applyNumberFormat="1" applyFont="1" applyBorder="1" applyAlignment="1">
      <alignment horizontal="center"/>
    </xf>
    <xf numFmtId="1" fontId="53" fillId="0" borderId="18" xfId="0" applyNumberFormat="1" applyFont="1" applyBorder="1" applyAlignment="1">
      <alignment horizontal="center"/>
    </xf>
    <xf numFmtId="0" fontId="52" fillId="4" borderId="17" xfId="0" applyFont="1" applyFill="1" applyBorder="1"/>
    <xf numFmtId="0" fontId="53" fillId="4" borderId="14" xfId="0" applyFont="1" applyFill="1" applyBorder="1" applyAlignment="1">
      <alignment horizontal="center"/>
    </xf>
    <xf numFmtId="0" fontId="53" fillId="4" borderId="1" xfId="0" applyFont="1" applyFill="1" applyBorder="1" applyAlignment="1">
      <alignment horizontal="center"/>
    </xf>
    <xf numFmtId="0" fontId="53" fillId="4" borderId="15" xfId="0" applyFont="1" applyFill="1" applyBorder="1" applyAlignment="1">
      <alignment horizontal="center"/>
    </xf>
    <xf numFmtId="1" fontId="53" fillId="4" borderId="14" xfId="0" applyNumberFormat="1" applyFont="1" applyFill="1" applyBorder="1" applyAlignment="1">
      <alignment horizontal="center"/>
    </xf>
    <xf numFmtId="1" fontId="53" fillId="4" borderId="1" xfId="0" applyNumberFormat="1" applyFont="1" applyFill="1" applyBorder="1" applyAlignment="1">
      <alignment horizontal="center"/>
    </xf>
    <xf numFmtId="1" fontId="53" fillId="4" borderId="15" xfId="0" applyNumberFormat="1" applyFont="1" applyFill="1" applyBorder="1" applyAlignment="1">
      <alignment horizontal="center"/>
    </xf>
    <xf numFmtId="1" fontId="53" fillId="4" borderId="17" xfId="0" applyNumberFormat="1" applyFont="1" applyFill="1" applyBorder="1" applyAlignment="1">
      <alignment horizontal="center"/>
    </xf>
    <xf numFmtId="1" fontId="53" fillId="4" borderId="18" xfId="0" applyNumberFormat="1" applyFont="1" applyFill="1" applyBorder="1" applyAlignment="1">
      <alignment horizontal="center"/>
    </xf>
    <xf numFmtId="0" fontId="52" fillId="9" borderId="17" xfId="0" applyFont="1" applyFill="1" applyBorder="1"/>
    <xf numFmtId="1" fontId="53" fillId="9" borderId="1" xfId="0" applyNumberFormat="1" applyFont="1" applyFill="1" applyBorder="1" applyAlignment="1">
      <alignment horizontal="center"/>
    </xf>
    <xf numFmtId="1" fontId="53" fillId="9" borderId="18" xfId="0" applyNumberFormat="1" applyFont="1" applyFill="1" applyBorder="1" applyAlignment="1">
      <alignment horizontal="center"/>
    </xf>
    <xf numFmtId="1" fontId="53" fillId="9" borderId="48" xfId="0" applyNumberFormat="1" applyFont="1" applyFill="1" applyBorder="1" applyAlignment="1">
      <alignment horizontal="center"/>
    </xf>
    <xf numFmtId="1" fontId="53" fillId="9" borderId="46" xfId="0" applyNumberFormat="1" applyFont="1" applyFill="1" applyBorder="1" applyAlignment="1">
      <alignment horizontal="center"/>
    </xf>
    <xf numFmtId="1" fontId="53" fillId="9" borderId="47" xfId="0" applyNumberFormat="1" applyFont="1" applyFill="1" applyBorder="1" applyAlignment="1">
      <alignment horizontal="center"/>
    </xf>
    <xf numFmtId="0" fontId="52" fillId="5" borderId="17" xfId="0" applyFont="1" applyFill="1" applyBorder="1"/>
    <xf numFmtId="1" fontId="52" fillId="5" borderId="14" xfId="0" applyNumberFormat="1" applyFont="1" applyFill="1" applyBorder="1" applyAlignment="1">
      <alignment horizontal="center"/>
    </xf>
    <xf numFmtId="1" fontId="52" fillId="5" borderId="1" xfId="0" applyNumberFormat="1" applyFont="1" applyFill="1" applyBorder="1" applyAlignment="1">
      <alignment horizontal="center"/>
    </xf>
    <xf numFmtId="1" fontId="52" fillId="5" borderId="15" xfId="0" applyNumberFormat="1" applyFont="1" applyFill="1" applyBorder="1" applyAlignment="1">
      <alignment horizontal="center"/>
    </xf>
    <xf numFmtId="1" fontId="52" fillId="5" borderId="18" xfId="0" applyNumberFormat="1" applyFont="1" applyFill="1" applyBorder="1" applyAlignment="1">
      <alignment horizontal="center"/>
    </xf>
    <xf numFmtId="1" fontId="52" fillId="5" borderId="26" xfId="0" applyNumberFormat="1" applyFont="1" applyFill="1" applyBorder="1" applyAlignment="1">
      <alignment horizontal="center"/>
    </xf>
    <xf numFmtId="0" fontId="56" fillId="28" borderId="38" xfId="0" applyFont="1" applyFill="1" applyBorder="1"/>
    <xf numFmtId="1" fontId="56" fillId="28" borderId="39" xfId="0" applyNumberFormat="1" applyFont="1" applyFill="1" applyBorder="1" applyAlignment="1">
      <alignment horizontal="center"/>
    </xf>
    <xf numFmtId="1" fontId="56" fillId="28" borderId="40" xfId="0" applyNumberFormat="1" applyFont="1" applyFill="1" applyBorder="1" applyAlignment="1">
      <alignment horizontal="center"/>
    </xf>
    <xf numFmtId="1" fontId="56" fillId="28" borderId="41" xfId="0" applyNumberFormat="1" applyFont="1" applyFill="1" applyBorder="1" applyAlignment="1">
      <alignment horizontal="center"/>
    </xf>
    <xf numFmtId="1" fontId="56" fillId="28" borderId="38" xfId="0" applyNumberFormat="1" applyFont="1" applyFill="1" applyBorder="1" applyAlignment="1">
      <alignment horizontal="center"/>
    </xf>
    <xf numFmtId="1" fontId="56" fillId="28" borderId="42" xfId="0" applyNumberFormat="1" applyFont="1" applyFill="1" applyBorder="1" applyAlignment="1">
      <alignment horizontal="center"/>
    </xf>
    <xf numFmtId="0" fontId="57" fillId="19" borderId="54" xfId="0" applyFont="1" applyFill="1" applyBorder="1" applyAlignment="1">
      <alignment wrapText="1"/>
    </xf>
    <xf numFmtId="1" fontId="39" fillId="0" borderId="57" xfId="0" applyNumberFormat="1" applyFont="1" applyBorder="1" applyAlignment="1">
      <alignment horizontal="center"/>
    </xf>
    <xf numFmtId="1" fontId="40" fillId="0" borderId="24" xfId="0" applyNumberFormat="1" applyFont="1" applyBorder="1" applyAlignment="1">
      <alignment horizontal="center"/>
    </xf>
    <xf numFmtId="1" fontId="31" fillId="0" borderId="0" xfId="0" applyNumberFormat="1" applyFont="1"/>
    <xf numFmtId="1" fontId="31" fillId="0" borderId="17" xfId="0" applyNumberFormat="1" applyFont="1" applyBorder="1"/>
    <xf numFmtId="1" fontId="39" fillId="0" borderId="24" xfId="0" applyNumberFormat="1" applyFont="1" applyBorder="1" applyAlignment="1">
      <alignment horizontal="center"/>
    </xf>
    <xf numFmtId="0" fontId="31" fillId="0" borderId="10" xfId="0" applyFont="1" applyBorder="1" applyAlignment="1">
      <alignment horizontal="center"/>
    </xf>
    <xf numFmtId="0" fontId="31" fillId="0" borderId="29" xfId="0" applyFont="1" applyBorder="1" applyAlignment="1">
      <alignment horizontal="center"/>
    </xf>
    <xf numFmtId="1" fontId="58" fillId="29" borderId="81" xfId="3" applyNumberFormat="1" applyAlignment="1">
      <alignment horizontal="center"/>
    </xf>
    <xf numFmtId="0" fontId="31" fillId="0" borderId="24" xfId="0" applyFont="1" applyBorder="1" applyAlignment="1">
      <alignment horizontal="center"/>
    </xf>
    <xf numFmtId="1" fontId="39" fillId="3" borderId="59" xfId="0" applyNumberFormat="1" applyFont="1" applyFill="1" applyBorder="1" applyAlignment="1">
      <alignment horizontal="center"/>
    </xf>
    <xf numFmtId="1" fontId="39" fillId="3" borderId="44" xfId="0" applyNumberFormat="1" applyFont="1" applyFill="1" applyBorder="1" applyAlignment="1">
      <alignment horizontal="center"/>
    </xf>
    <xf numFmtId="1" fontId="39" fillId="3" borderId="38" xfId="0" applyNumberFormat="1" applyFont="1" applyFill="1" applyBorder="1" applyAlignment="1">
      <alignment horizontal="center"/>
    </xf>
    <xf numFmtId="0" fontId="31" fillId="0" borderId="17" xfId="0" applyFont="1" applyBorder="1" applyAlignment="1">
      <alignment horizontal="center"/>
    </xf>
    <xf numFmtId="0" fontId="29" fillId="2" borderId="0" xfId="0" applyFont="1" applyFill="1" applyAlignment="1">
      <alignment horizontal="center"/>
    </xf>
    <xf numFmtId="0" fontId="31" fillId="0" borderId="45" xfId="0" applyFont="1" applyBorder="1" applyAlignment="1">
      <alignment horizontal="center"/>
    </xf>
    <xf numFmtId="0" fontId="34" fillId="10" borderId="6" xfId="0" applyFont="1" applyFill="1" applyBorder="1" applyAlignment="1">
      <alignment horizontal="center"/>
    </xf>
    <xf numFmtId="0" fontId="34" fillId="10" borderId="7" xfId="0" applyFont="1" applyFill="1" applyBorder="1" applyAlignment="1">
      <alignment horizontal="center"/>
    </xf>
    <xf numFmtId="0" fontId="34" fillId="11" borderId="6" xfId="0" applyFont="1" applyFill="1" applyBorder="1" applyAlignment="1">
      <alignment horizontal="center"/>
    </xf>
    <xf numFmtId="0" fontId="34" fillId="11" borderId="7" xfId="0" applyFont="1" applyFill="1" applyBorder="1" applyAlignment="1">
      <alignment horizontal="center"/>
    </xf>
    <xf numFmtId="0" fontId="34" fillId="12" borderId="6" xfId="0" applyFont="1" applyFill="1" applyBorder="1" applyAlignment="1">
      <alignment horizontal="center"/>
    </xf>
    <xf numFmtId="0" fontId="34" fillId="12" borderId="7" xfId="0" applyFont="1" applyFill="1" applyBorder="1" applyAlignment="1">
      <alignment horizontal="center"/>
    </xf>
    <xf numFmtId="0" fontId="34" fillId="12" borderId="8" xfId="0" applyFont="1" applyFill="1" applyBorder="1" applyAlignment="1">
      <alignment horizontal="center"/>
    </xf>
    <xf numFmtId="0" fontId="34" fillId="25" borderId="7" xfId="0" applyFont="1" applyFill="1" applyBorder="1" applyAlignment="1">
      <alignment horizontal="center"/>
    </xf>
    <xf numFmtId="0" fontId="51" fillId="0" borderId="49" xfId="0" applyFont="1" applyBorder="1" applyAlignment="1">
      <alignment horizontal="center" vertical="center" wrapText="1"/>
    </xf>
    <xf numFmtId="0" fontId="51" fillId="0" borderId="11" xfId="0" applyFont="1" applyBorder="1" applyAlignment="1">
      <alignment horizontal="center" vertical="center" wrapText="1"/>
    </xf>
    <xf numFmtId="0" fontId="51" fillId="0" borderId="51" xfId="0" applyFont="1" applyBorder="1" applyAlignment="1">
      <alignment horizontal="center" vertical="center" wrapText="1"/>
    </xf>
    <xf numFmtId="0" fontId="32" fillId="0" borderId="49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2" fillId="0" borderId="51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31" fillId="0" borderId="69" xfId="0" applyFont="1" applyBorder="1" applyAlignment="1">
      <alignment horizontal="center"/>
    </xf>
    <xf numFmtId="0" fontId="31" fillId="0" borderId="55" xfId="0" applyFont="1" applyBorder="1" applyAlignment="1">
      <alignment horizontal="center"/>
    </xf>
    <xf numFmtId="0" fontId="31" fillId="0" borderId="56" xfId="0" applyFont="1" applyBorder="1" applyAlignment="1">
      <alignment horizontal="center"/>
    </xf>
    <xf numFmtId="0" fontId="33" fillId="10" borderId="6" xfId="0" applyFont="1" applyFill="1" applyBorder="1" applyAlignment="1">
      <alignment horizontal="center"/>
    </xf>
    <xf numFmtId="0" fontId="33" fillId="10" borderId="7" xfId="0" applyFont="1" applyFill="1" applyBorder="1" applyAlignment="1">
      <alignment horizontal="center"/>
    </xf>
    <xf numFmtId="0" fontId="33" fillId="10" borderId="8" xfId="0" applyFont="1" applyFill="1" applyBorder="1" applyAlignment="1">
      <alignment horizontal="center"/>
    </xf>
    <xf numFmtId="0" fontId="33" fillId="11" borderId="6" xfId="0" applyFont="1" applyFill="1" applyBorder="1" applyAlignment="1">
      <alignment horizontal="center"/>
    </xf>
    <xf numFmtId="0" fontId="33" fillId="11" borderId="7" xfId="0" applyFont="1" applyFill="1" applyBorder="1" applyAlignment="1">
      <alignment horizontal="center"/>
    </xf>
    <xf numFmtId="0" fontId="33" fillId="11" borderId="8" xfId="0" applyFont="1" applyFill="1" applyBorder="1" applyAlignment="1">
      <alignment horizontal="center"/>
    </xf>
    <xf numFmtId="0" fontId="33" fillId="12" borderId="6" xfId="0" applyFont="1" applyFill="1" applyBorder="1" applyAlignment="1">
      <alignment horizontal="center"/>
    </xf>
    <xf numFmtId="0" fontId="33" fillId="12" borderId="7" xfId="0" applyFont="1" applyFill="1" applyBorder="1" applyAlignment="1">
      <alignment horizontal="center"/>
    </xf>
    <xf numFmtId="0" fontId="33" fillId="12" borderId="8" xfId="0" applyFont="1" applyFill="1" applyBorder="1" applyAlignment="1">
      <alignment horizontal="center"/>
    </xf>
    <xf numFmtId="0" fontId="33" fillId="25" borderId="6" xfId="0" applyFont="1" applyFill="1" applyBorder="1" applyAlignment="1">
      <alignment horizontal="center"/>
    </xf>
    <xf numFmtId="0" fontId="33" fillId="25" borderId="7" xfId="0" applyFont="1" applyFill="1" applyBorder="1" applyAlignment="1">
      <alignment horizontal="center"/>
    </xf>
    <xf numFmtId="0" fontId="33" fillId="25" borderId="8" xfId="0" applyFont="1" applyFill="1" applyBorder="1" applyAlignment="1">
      <alignment horizontal="center"/>
    </xf>
    <xf numFmtId="0" fontId="34" fillId="2" borderId="70" xfId="0" applyFont="1" applyFill="1" applyBorder="1" applyAlignment="1">
      <alignment horizontal="center" vertical="center" wrapText="1"/>
    </xf>
    <xf numFmtId="0" fontId="34" fillId="2" borderId="66" xfId="0" applyFont="1" applyFill="1" applyBorder="1" applyAlignment="1">
      <alignment horizontal="center" vertical="center" wrapText="1"/>
    </xf>
    <xf numFmtId="0" fontId="34" fillId="2" borderId="60" xfId="0" applyFont="1" applyFill="1" applyBorder="1" applyAlignment="1">
      <alignment horizontal="center" vertical="center" wrapText="1"/>
    </xf>
    <xf numFmtId="0" fontId="35" fillId="5" borderId="5" xfId="0" applyFont="1" applyFill="1" applyBorder="1" applyAlignment="1">
      <alignment horizontal="center" vertical="center" wrapText="1"/>
    </xf>
    <xf numFmtId="0" fontId="35" fillId="5" borderId="10" xfId="0" applyFont="1" applyFill="1" applyBorder="1" applyAlignment="1">
      <alignment horizontal="center" vertical="center" wrapText="1"/>
    </xf>
    <xf numFmtId="0" fontId="35" fillId="5" borderId="13" xfId="0" applyFont="1" applyFill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 wrapText="1"/>
    </xf>
    <xf numFmtId="0" fontId="29" fillId="29" borderId="81" xfId="3" applyFont="1" applyAlignment="1">
      <alignment horizontal="center"/>
    </xf>
    <xf numFmtId="0" fontId="5" fillId="0" borderId="0" xfId="0" applyFont="1" applyAlignment="1">
      <alignment horizontal="left"/>
    </xf>
    <xf numFmtId="0" fontId="4" fillId="2" borderId="0" xfId="0" applyFont="1" applyFill="1" applyAlignment="1">
      <alignment horizontal="center"/>
    </xf>
    <xf numFmtId="0" fontId="5" fillId="0" borderId="47" xfId="0" applyFont="1" applyBorder="1" applyAlignment="1">
      <alignment horizontal="center"/>
    </xf>
    <xf numFmtId="0" fontId="8" fillId="2" borderId="5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8" fillId="2" borderId="52" xfId="0" applyFont="1" applyFill="1" applyBorder="1" applyAlignment="1">
      <alignment vertical="center" wrapText="1"/>
    </xf>
    <xf numFmtId="0" fontId="9" fillId="5" borderId="49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5" borderId="51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5" fillId="2" borderId="0" xfId="0" applyFont="1" applyFill="1" applyAlignment="1">
      <alignment horizontal="center"/>
    </xf>
    <xf numFmtId="0" fontId="1" fillId="0" borderId="47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7" fillId="2" borderId="0" xfId="0" applyFont="1" applyFill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9" fillId="5" borderId="49" xfId="0" applyFont="1" applyFill="1" applyBorder="1" applyAlignment="1">
      <alignment horizontal="center" vertical="center" wrapText="1"/>
    </xf>
    <xf numFmtId="0" fontId="19" fillId="5" borderId="11" xfId="0" applyFont="1" applyFill="1" applyBorder="1" applyAlignment="1">
      <alignment horizontal="center" vertical="center" wrapText="1"/>
    </xf>
    <xf numFmtId="0" fontId="19" fillId="5" borderId="5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52" fillId="5" borderId="5" xfId="0" applyFont="1" applyFill="1" applyBorder="1" applyAlignment="1">
      <alignment horizontal="center" vertical="center" wrapText="1"/>
    </xf>
    <xf numFmtId="0" fontId="52" fillId="5" borderId="10" xfId="0" applyFont="1" applyFill="1" applyBorder="1" applyAlignment="1">
      <alignment horizontal="center" vertical="center" wrapText="1"/>
    </xf>
    <xf numFmtId="0" fontId="52" fillId="5" borderId="13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0" borderId="24" xfId="0" applyBorder="1"/>
    <xf numFmtId="1" fontId="0" fillId="0" borderId="24" xfId="0" applyNumberFormat="1" applyBorder="1"/>
  </cellXfs>
  <cellStyles count="4">
    <cellStyle name="Navadno" xfId="0" builtinId="0"/>
    <cellStyle name="Navadno 2" xfId="2" xr:uid="{109AFFB8-F260-433B-83F4-8EC315BDD1D4}"/>
    <cellStyle name="Navadno 7" xfId="1" xr:uid="{6F96071B-25A1-469C-974C-351B9E1D6979}"/>
    <cellStyle name="Vnos" xfId="3" builtinId="20"/>
  </cellStyles>
  <dxfs count="2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F4FAF-489E-48B5-B3BC-A25F6AA826EF}">
  <sheetPr>
    <pageSetUpPr fitToPage="1"/>
  </sheetPr>
  <dimension ref="B1:Q91"/>
  <sheetViews>
    <sheetView topLeftCell="B50" zoomScale="70" zoomScaleNormal="70" workbookViewId="0">
      <selection activeCell="V73" sqref="V73"/>
    </sheetView>
  </sheetViews>
  <sheetFormatPr defaultRowHeight="15" x14ac:dyDescent="0.25"/>
  <cols>
    <col min="2" max="2" width="63.85546875" customWidth="1"/>
  </cols>
  <sheetData>
    <row r="1" spans="2:17" x14ac:dyDescent="0.25">
      <c r="B1" s="854"/>
    </row>
    <row r="2" spans="2:17" ht="15.75" x14ac:dyDescent="0.25">
      <c r="B2" s="1555" t="s">
        <v>300</v>
      </c>
      <c r="C2" s="1555"/>
      <c r="D2" s="1555"/>
      <c r="E2" s="1555"/>
      <c r="F2" s="1555"/>
      <c r="G2" s="1555"/>
      <c r="H2" s="1555"/>
      <c r="I2" s="1555"/>
      <c r="J2" s="1555"/>
      <c r="K2" s="1555"/>
      <c r="L2" s="1555"/>
      <c r="M2" s="1555"/>
      <c r="N2" s="1555"/>
      <c r="O2" s="1555"/>
      <c r="P2" s="1555"/>
      <c r="Q2" s="1555"/>
    </row>
    <row r="3" spans="2:17" ht="15.75" x14ac:dyDescent="0.25">
      <c r="B3" s="1451"/>
      <c r="C3" s="890"/>
      <c r="D3" s="890"/>
      <c r="E3" s="890"/>
      <c r="F3" s="890"/>
      <c r="G3" s="890"/>
      <c r="H3" s="890"/>
      <c r="I3" s="890"/>
      <c r="J3" s="890"/>
      <c r="K3" s="890"/>
      <c r="L3" s="890"/>
      <c r="M3" s="890"/>
      <c r="N3" s="890"/>
      <c r="O3" s="890"/>
      <c r="P3" s="890"/>
      <c r="Q3" s="890"/>
    </row>
    <row r="4" spans="2:17" ht="16.5" thickBot="1" x14ac:dyDescent="0.3">
      <c r="B4" s="1451"/>
      <c r="C4" s="1556" t="s">
        <v>0</v>
      </c>
      <c r="D4" s="1556"/>
      <c r="E4" s="1556"/>
      <c r="F4" s="1556"/>
      <c r="G4" s="1556"/>
      <c r="H4" s="1556"/>
      <c r="I4" s="1556"/>
      <c r="J4" s="1556"/>
      <c r="K4" s="1556"/>
      <c r="L4" s="1556"/>
      <c r="M4" s="1556"/>
      <c r="N4" s="1556"/>
      <c r="O4" s="890"/>
      <c r="P4" s="890"/>
      <c r="Q4" s="890"/>
    </row>
    <row r="5" spans="2:17" x14ac:dyDescent="0.25">
      <c r="B5" s="1450"/>
      <c r="C5" s="1557" t="s">
        <v>299</v>
      </c>
      <c r="D5" s="1558"/>
      <c r="E5" s="1558"/>
      <c r="F5" s="1559" t="s">
        <v>298</v>
      </c>
      <c r="G5" s="1560"/>
      <c r="H5" s="1560"/>
      <c r="I5" s="1561" t="s">
        <v>297</v>
      </c>
      <c r="J5" s="1562"/>
      <c r="K5" s="1563"/>
      <c r="L5" s="1564" t="s">
        <v>296</v>
      </c>
      <c r="M5" s="1564"/>
      <c r="N5" s="1564"/>
      <c r="O5" s="1565" t="s">
        <v>3</v>
      </c>
      <c r="P5" s="1568" t="s">
        <v>295</v>
      </c>
      <c r="Q5" s="1571" t="s">
        <v>5</v>
      </c>
    </row>
    <row r="6" spans="2:17" x14ac:dyDescent="0.25">
      <c r="B6" s="1449" t="s">
        <v>6</v>
      </c>
      <c r="C6" s="859" t="s">
        <v>7</v>
      </c>
      <c r="D6" s="860"/>
      <c r="E6" s="860"/>
      <c r="F6" s="862" t="s">
        <v>7</v>
      </c>
      <c r="G6" s="863"/>
      <c r="H6" s="863"/>
      <c r="I6" s="865" t="s">
        <v>7</v>
      </c>
      <c r="J6" s="866"/>
      <c r="K6" s="867"/>
      <c r="L6" s="869" t="s">
        <v>7</v>
      </c>
      <c r="M6" s="869"/>
      <c r="N6" s="869"/>
      <c r="O6" s="1566"/>
      <c r="P6" s="1569"/>
      <c r="Q6" s="1572"/>
    </row>
    <row r="7" spans="2:17" x14ac:dyDescent="0.25">
      <c r="B7" s="1265"/>
      <c r="C7" s="872" t="s">
        <v>64</v>
      </c>
      <c r="D7" s="873" t="s">
        <v>9</v>
      </c>
      <c r="E7" s="873" t="s">
        <v>10</v>
      </c>
      <c r="F7" s="1448" t="s">
        <v>294</v>
      </c>
      <c r="G7" s="876" t="s">
        <v>9</v>
      </c>
      <c r="H7" s="876" t="s">
        <v>10</v>
      </c>
      <c r="I7" s="878" t="s">
        <v>8</v>
      </c>
      <c r="J7" s="879" t="s">
        <v>9</v>
      </c>
      <c r="K7" s="880" t="s">
        <v>10</v>
      </c>
      <c r="L7" s="1447" t="s">
        <v>64</v>
      </c>
      <c r="M7" s="882" t="s">
        <v>9</v>
      </c>
      <c r="N7" s="882" t="s">
        <v>10</v>
      </c>
      <c r="O7" s="1567"/>
      <c r="P7" s="1570"/>
      <c r="Q7" s="1573"/>
    </row>
    <row r="8" spans="2:17" x14ac:dyDescent="0.25">
      <c r="B8" s="1446" t="s">
        <v>11</v>
      </c>
      <c r="C8" s="885"/>
      <c r="D8" s="886"/>
      <c r="E8" s="886"/>
      <c r="F8" s="885"/>
      <c r="G8" s="886"/>
      <c r="H8" s="886"/>
      <c r="I8" s="885"/>
      <c r="J8" s="886"/>
      <c r="K8" s="887"/>
      <c r="L8" s="886"/>
      <c r="M8" s="886"/>
      <c r="N8" s="886"/>
      <c r="O8" s="885"/>
      <c r="P8" s="885"/>
      <c r="Q8" s="1445"/>
    </row>
    <row r="9" spans="2:17" x14ac:dyDescent="0.25">
      <c r="B9" s="1206" t="s">
        <v>12</v>
      </c>
      <c r="C9" s="892">
        <v>4</v>
      </c>
      <c r="D9" s="893">
        <v>4</v>
      </c>
      <c r="E9" s="1422">
        <v>140</v>
      </c>
      <c r="F9" s="1057">
        <v>4</v>
      </c>
      <c r="G9" s="896">
        <v>4</v>
      </c>
      <c r="H9" s="1421">
        <v>132</v>
      </c>
      <c r="I9" s="1163">
        <v>3</v>
      </c>
      <c r="J9" s="1164">
        <v>3</v>
      </c>
      <c r="K9" s="900">
        <v>99</v>
      </c>
      <c r="L9" s="1257">
        <v>3</v>
      </c>
      <c r="M9" s="902">
        <v>3</v>
      </c>
      <c r="N9" s="1420">
        <v>105</v>
      </c>
      <c r="O9" s="1419">
        <f>SUM(E9,H9,K9,N9)</f>
        <v>476</v>
      </c>
      <c r="P9" s="1296">
        <v>476</v>
      </c>
      <c r="Q9" s="1058">
        <v>24</v>
      </c>
    </row>
    <row r="10" spans="2:17" x14ac:dyDescent="0.25">
      <c r="B10" s="1206" t="s">
        <v>13</v>
      </c>
      <c r="C10" s="892">
        <v>3</v>
      </c>
      <c r="D10" s="893">
        <v>3</v>
      </c>
      <c r="E10" s="1422">
        <v>105</v>
      </c>
      <c r="F10" s="1057">
        <v>3</v>
      </c>
      <c r="G10" s="896">
        <v>3</v>
      </c>
      <c r="H10" s="1421">
        <v>99</v>
      </c>
      <c r="I10" s="1163">
        <v>3</v>
      </c>
      <c r="J10" s="1164">
        <v>3</v>
      </c>
      <c r="K10" s="900">
        <v>99</v>
      </c>
      <c r="L10" s="1257">
        <v>3</v>
      </c>
      <c r="M10" s="902">
        <v>3</v>
      </c>
      <c r="N10" s="1420">
        <v>105</v>
      </c>
      <c r="O10" s="1419">
        <f>SUM(E10,H10,K10,N10)</f>
        <v>408</v>
      </c>
      <c r="P10" s="1296">
        <v>408</v>
      </c>
      <c r="Q10" s="1058">
        <v>20</v>
      </c>
    </row>
    <row r="11" spans="2:17" x14ac:dyDescent="0.25">
      <c r="B11" s="1206" t="s">
        <v>124</v>
      </c>
      <c r="C11" s="892">
        <v>3</v>
      </c>
      <c r="D11" s="893">
        <v>3</v>
      </c>
      <c r="E11" s="1422">
        <v>105</v>
      </c>
      <c r="F11" s="1057">
        <v>3</v>
      </c>
      <c r="G11" s="896">
        <v>3</v>
      </c>
      <c r="H11" s="1421">
        <v>99</v>
      </c>
      <c r="I11" s="1163">
        <v>3</v>
      </c>
      <c r="J11" s="1164">
        <v>3</v>
      </c>
      <c r="K11" s="900">
        <v>99</v>
      </c>
      <c r="L11" s="1257">
        <v>3</v>
      </c>
      <c r="M11" s="902">
        <v>3</v>
      </c>
      <c r="N11" s="1420">
        <v>71</v>
      </c>
      <c r="O11" s="1419">
        <f>SUM(E11,H11,K11,N11)</f>
        <v>374</v>
      </c>
      <c r="P11" s="1296">
        <v>374</v>
      </c>
      <c r="Q11" s="1058">
        <v>19</v>
      </c>
    </row>
    <row r="12" spans="2:17" x14ac:dyDescent="0.25">
      <c r="B12" s="1206" t="s">
        <v>293</v>
      </c>
      <c r="C12" s="892">
        <v>2</v>
      </c>
      <c r="D12" s="893">
        <v>2</v>
      </c>
      <c r="E12" s="1422">
        <v>70</v>
      </c>
      <c r="F12" s="1057">
        <v>1</v>
      </c>
      <c r="G12" s="896">
        <v>1</v>
      </c>
      <c r="H12" s="1421">
        <v>32</v>
      </c>
      <c r="I12" s="1163">
        <v>0</v>
      </c>
      <c r="J12" s="1164">
        <v>0</v>
      </c>
      <c r="K12" s="900">
        <v>0</v>
      </c>
      <c r="L12" s="1257">
        <v>0</v>
      </c>
      <c r="M12" s="902">
        <v>0</v>
      </c>
      <c r="N12" s="1420">
        <v>0</v>
      </c>
      <c r="O12" s="1419">
        <f>SUM(E12,H12,K12,N12)</f>
        <v>102</v>
      </c>
      <c r="P12" s="1296">
        <v>102</v>
      </c>
      <c r="Q12" s="1058">
        <v>5</v>
      </c>
    </row>
    <row r="13" spans="2:17" x14ac:dyDescent="0.25">
      <c r="B13" s="1368" t="s">
        <v>292</v>
      </c>
      <c r="C13" s="909">
        <v>2</v>
      </c>
      <c r="D13" s="910">
        <v>2</v>
      </c>
      <c r="E13" s="1400">
        <v>68</v>
      </c>
      <c r="F13" s="912">
        <v>0</v>
      </c>
      <c r="G13" s="913">
        <v>0</v>
      </c>
      <c r="H13" s="1399">
        <v>0</v>
      </c>
      <c r="I13" s="1158">
        <v>0</v>
      </c>
      <c r="J13" s="916">
        <v>0</v>
      </c>
      <c r="K13" s="917">
        <v>0</v>
      </c>
      <c r="L13" s="1426">
        <v>0</v>
      </c>
      <c r="M13" s="919">
        <v>0</v>
      </c>
      <c r="N13" s="1425">
        <v>0</v>
      </c>
      <c r="O13" s="1424">
        <f>SUM(E13)</f>
        <v>68</v>
      </c>
      <c r="P13" s="1316">
        <v>68</v>
      </c>
      <c r="Q13" s="1397">
        <v>3</v>
      </c>
    </row>
    <row r="14" spans="2:17" x14ac:dyDescent="0.25">
      <c r="B14" s="1206" t="s">
        <v>291</v>
      </c>
      <c r="C14" s="892">
        <v>0</v>
      </c>
      <c r="D14" s="893">
        <v>0</v>
      </c>
      <c r="E14" s="1422">
        <v>0</v>
      </c>
      <c r="F14" s="1057">
        <v>0</v>
      </c>
      <c r="G14" s="896">
        <v>0</v>
      </c>
      <c r="H14" s="1421">
        <v>0</v>
      </c>
      <c r="I14" s="1163">
        <v>2</v>
      </c>
      <c r="J14" s="1164">
        <v>2</v>
      </c>
      <c r="K14" s="900">
        <v>68</v>
      </c>
      <c r="L14" s="1257">
        <v>0</v>
      </c>
      <c r="M14" s="902">
        <v>0</v>
      </c>
      <c r="N14" s="1420">
        <v>0</v>
      </c>
      <c r="O14" s="1419">
        <f>SUM(E14,H14,K14,N14)</f>
        <v>68</v>
      </c>
      <c r="P14" s="1296">
        <v>68</v>
      </c>
      <c r="Q14" s="1058">
        <v>3</v>
      </c>
    </row>
    <row r="15" spans="2:17" x14ac:dyDescent="0.25">
      <c r="B15" s="1265" t="s">
        <v>290</v>
      </c>
      <c r="C15" s="927">
        <v>0</v>
      </c>
      <c r="D15" s="928">
        <v>0</v>
      </c>
      <c r="E15" s="1406">
        <v>0</v>
      </c>
      <c r="F15" s="930">
        <v>0</v>
      </c>
      <c r="G15" s="931">
        <v>0</v>
      </c>
      <c r="H15" s="1405">
        <v>0</v>
      </c>
      <c r="I15" s="933">
        <v>2</v>
      </c>
      <c r="J15" s="934">
        <v>2</v>
      </c>
      <c r="K15" s="935">
        <v>58</v>
      </c>
      <c r="L15" s="1444">
        <v>0</v>
      </c>
      <c r="M15" s="1444">
        <v>0</v>
      </c>
      <c r="N15" s="1443">
        <v>0</v>
      </c>
      <c r="O15" s="1402">
        <f>SUM(K15:K16)</f>
        <v>68</v>
      </c>
      <c r="P15" s="1276">
        <v>68</v>
      </c>
      <c r="Q15" s="1055">
        <v>3</v>
      </c>
    </row>
    <row r="16" spans="2:17" x14ac:dyDescent="0.25">
      <c r="B16" s="1265" t="s">
        <v>289</v>
      </c>
      <c r="C16" s="927">
        <v>0</v>
      </c>
      <c r="D16" s="928">
        <v>0</v>
      </c>
      <c r="E16" s="1406">
        <v>0</v>
      </c>
      <c r="F16" s="930">
        <v>0</v>
      </c>
      <c r="G16" s="931">
        <v>0</v>
      </c>
      <c r="H16" s="1405">
        <v>0</v>
      </c>
      <c r="I16" s="933">
        <v>1</v>
      </c>
      <c r="J16" s="934">
        <v>1</v>
      </c>
      <c r="K16" s="935">
        <v>10</v>
      </c>
      <c r="L16" s="1442">
        <v>0</v>
      </c>
      <c r="M16" s="1442">
        <v>0</v>
      </c>
      <c r="N16" s="1441">
        <v>0</v>
      </c>
      <c r="O16" s="1276"/>
      <c r="P16" s="1276"/>
      <c r="Q16" s="1055"/>
    </row>
    <row r="17" spans="2:17" x14ac:dyDescent="0.25">
      <c r="B17" s="1206" t="s">
        <v>288</v>
      </c>
      <c r="C17" s="892">
        <v>2</v>
      </c>
      <c r="D17" s="893">
        <v>2</v>
      </c>
      <c r="E17" s="1422">
        <v>59</v>
      </c>
      <c r="F17" s="1057">
        <v>0</v>
      </c>
      <c r="G17" s="896">
        <v>0</v>
      </c>
      <c r="H17" s="1421">
        <f>SUM(F17:G17)</f>
        <v>0</v>
      </c>
      <c r="I17" s="1163">
        <v>0</v>
      </c>
      <c r="J17" s="1164">
        <v>0</v>
      </c>
      <c r="K17" s="900">
        <f>SUM(I17:J17)</f>
        <v>0</v>
      </c>
      <c r="L17" s="1257">
        <v>0</v>
      </c>
      <c r="M17" s="902">
        <v>0</v>
      </c>
      <c r="N17" s="1420">
        <f>SUM(L17:M17)</f>
        <v>0</v>
      </c>
      <c r="O17" s="1419">
        <f>SUM(E17,E18)</f>
        <v>68</v>
      </c>
      <c r="P17" s="1296">
        <v>68</v>
      </c>
      <c r="Q17" s="1058">
        <v>3</v>
      </c>
    </row>
    <row r="18" spans="2:17" x14ac:dyDescent="0.25">
      <c r="B18" s="1206" t="s">
        <v>287</v>
      </c>
      <c r="C18" s="892">
        <v>0</v>
      </c>
      <c r="D18" s="893">
        <v>1</v>
      </c>
      <c r="E18" s="1422">
        <v>9</v>
      </c>
      <c r="F18" s="1057">
        <v>0</v>
      </c>
      <c r="G18" s="896">
        <v>0</v>
      </c>
      <c r="H18" s="1421">
        <f>SUM(F18:G18)</f>
        <v>0</v>
      </c>
      <c r="I18" s="1163">
        <v>0</v>
      </c>
      <c r="J18" s="1164">
        <v>0</v>
      </c>
      <c r="K18" s="900">
        <f>SUM(I18:J18)</f>
        <v>0</v>
      </c>
      <c r="L18" s="1257">
        <v>0</v>
      </c>
      <c r="M18" s="902">
        <v>0</v>
      </c>
      <c r="N18" s="1420">
        <f>SUM(L18:M18)</f>
        <v>0</v>
      </c>
      <c r="O18" s="1296"/>
      <c r="P18" s="1296"/>
      <c r="Q18" s="1058"/>
    </row>
    <row r="19" spans="2:17" x14ac:dyDescent="0.25">
      <c r="B19" s="1206" t="s">
        <v>286</v>
      </c>
      <c r="C19" s="892">
        <v>1</v>
      </c>
      <c r="D19" s="893">
        <v>1</v>
      </c>
      <c r="E19" s="1422">
        <v>31</v>
      </c>
      <c r="F19" s="1057">
        <v>1</v>
      </c>
      <c r="G19" s="896">
        <v>1</v>
      </c>
      <c r="H19" s="1421">
        <v>29</v>
      </c>
      <c r="I19" s="1163">
        <v>0</v>
      </c>
      <c r="J19" s="1164">
        <v>0</v>
      </c>
      <c r="K19" s="900">
        <f>SUM(I19:J19)</f>
        <v>0</v>
      </c>
      <c r="L19" s="1257">
        <v>0</v>
      </c>
      <c r="M19" s="902">
        <v>0</v>
      </c>
      <c r="N19" s="1420">
        <f>SUM(L19:M19)</f>
        <v>0</v>
      </c>
      <c r="O19" s="1419">
        <v>68</v>
      </c>
      <c r="P19" s="1296">
        <v>68</v>
      </c>
      <c r="Q19" s="1058">
        <v>3</v>
      </c>
    </row>
    <row r="20" spans="2:17" x14ac:dyDescent="0.25">
      <c r="B20" s="1368" t="s">
        <v>285</v>
      </c>
      <c r="C20" s="909">
        <v>4</v>
      </c>
      <c r="D20" s="910">
        <v>0</v>
      </c>
      <c r="E20" s="1400">
        <v>4</v>
      </c>
      <c r="F20" s="912">
        <v>0</v>
      </c>
      <c r="G20" s="913">
        <v>4</v>
      </c>
      <c r="H20" s="1399">
        <v>4</v>
      </c>
      <c r="I20" s="1158">
        <v>0</v>
      </c>
      <c r="J20" s="916">
        <v>0</v>
      </c>
      <c r="K20" s="917">
        <f>SUM(I20:J20)</f>
        <v>0</v>
      </c>
      <c r="L20" s="1426">
        <v>0</v>
      </c>
      <c r="M20" s="919">
        <v>0</v>
      </c>
      <c r="N20" s="1425">
        <f>SUM(L20:M20)</f>
        <v>0</v>
      </c>
      <c r="O20" s="1316"/>
      <c r="P20" s="1316"/>
      <c r="Q20" s="1397"/>
    </row>
    <row r="21" spans="2:17" ht="15.75" thickBot="1" x14ac:dyDescent="0.3">
      <c r="B21" s="1368" t="s">
        <v>284</v>
      </c>
      <c r="C21" s="909">
        <v>2</v>
      </c>
      <c r="D21" s="910">
        <v>2</v>
      </c>
      <c r="E21" s="1400">
        <v>70</v>
      </c>
      <c r="F21" s="912">
        <v>2</v>
      </c>
      <c r="G21" s="913">
        <v>2</v>
      </c>
      <c r="H21" s="1399">
        <v>66</v>
      </c>
      <c r="I21" s="1158">
        <v>3</v>
      </c>
      <c r="J21" s="916">
        <v>3</v>
      </c>
      <c r="K21" s="917">
        <v>105</v>
      </c>
      <c r="L21" s="1426">
        <v>3</v>
      </c>
      <c r="M21" s="919">
        <v>3</v>
      </c>
      <c r="N21" s="1425">
        <v>99</v>
      </c>
      <c r="O21" s="1424">
        <f>SUM(E21,H21,K21,N21)</f>
        <v>340</v>
      </c>
      <c r="P21" s="1316">
        <v>340</v>
      </c>
      <c r="Q21" s="1397">
        <v>14</v>
      </c>
    </row>
    <row r="22" spans="2:17" ht="15.75" thickBot="1" x14ac:dyDescent="0.3">
      <c r="B22" s="944" t="s">
        <v>25</v>
      </c>
      <c r="C22" s="945">
        <f>SUM(C9:C21)</f>
        <v>23</v>
      </c>
      <c r="D22" s="946">
        <f>SUM(D9:D21)</f>
        <v>20</v>
      </c>
      <c r="E22" s="1383">
        <f>SUM(E15:E21)</f>
        <v>173</v>
      </c>
      <c r="F22" s="948">
        <f t="shared" ref="F22:P22" si="0">SUM(F9:F21)</f>
        <v>14</v>
      </c>
      <c r="G22" s="949">
        <f t="shared" si="0"/>
        <v>18</v>
      </c>
      <c r="H22" s="1382">
        <f t="shared" si="0"/>
        <v>461</v>
      </c>
      <c r="I22" s="951">
        <f t="shared" si="0"/>
        <v>17</v>
      </c>
      <c r="J22" s="952">
        <f t="shared" si="0"/>
        <v>17</v>
      </c>
      <c r="K22" s="953">
        <f t="shared" si="0"/>
        <v>538</v>
      </c>
      <c r="L22" s="1381">
        <f t="shared" si="0"/>
        <v>12</v>
      </c>
      <c r="M22" s="955">
        <f t="shared" si="0"/>
        <v>12</v>
      </c>
      <c r="N22" s="1380">
        <f t="shared" si="0"/>
        <v>380</v>
      </c>
      <c r="O22" s="1440">
        <f t="shared" si="0"/>
        <v>2040</v>
      </c>
      <c r="P22" s="1439">
        <f t="shared" si="0"/>
        <v>2040</v>
      </c>
      <c r="Q22" s="1438">
        <f>SUM(Q9:Q21)</f>
        <v>97</v>
      </c>
    </row>
    <row r="23" spans="2:17" x14ac:dyDescent="0.25">
      <c r="B23" s="1437"/>
      <c r="C23" s="1107"/>
      <c r="D23" s="1107"/>
      <c r="E23" s="1436"/>
      <c r="F23" s="1107"/>
      <c r="G23" s="1107"/>
      <c r="H23" s="1436"/>
      <c r="I23" s="1107"/>
      <c r="J23" s="1107"/>
      <c r="K23" s="1436"/>
      <c r="L23" s="1107"/>
      <c r="M23" s="1107"/>
      <c r="N23" s="1436"/>
      <c r="O23" s="1436"/>
      <c r="P23" s="1435"/>
      <c r="Q23" s="942"/>
    </row>
    <row r="24" spans="2:17" ht="15.75" thickBot="1" x14ac:dyDescent="0.3">
      <c r="B24" s="1434" t="s">
        <v>26</v>
      </c>
      <c r="C24" s="1432"/>
      <c r="D24" s="1432"/>
      <c r="E24" s="1432"/>
      <c r="F24" s="1432"/>
      <c r="G24" s="1432"/>
      <c r="H24" s="1433"/>
      <c r="I24" s="1432"/>
      <c r="J24" s="1432"/>
      <c r="K24" s="1433"/>
      <c r="L24" s="1432"/>
      <c r="M24" s="1432"/>
      <c r="N24" s="1433"/>
      <c r="O24" s="1432"/>
      <c r="P24" s="1431"/>
      <c r="Q24" s="1430"/>
    </row>
    <row r="25" spans="2:17" x14ac:dyDescent="0.25">
      <c r="B25" s="1429" t="s">
        <v>283</v>
      </c>
      <c r="C25" s="927">
        <v>0</v>
      </c>
      <c r="D25" s="928">
        <v>0</v>
      </c>
      <c r="E25" s="1406">
        <v>0</v>
      </c>
      <c r="F25" s="930">
        <v>2</v>
      </c>
      <c r="G25" s="931">
        <v>2</v>
      </c>
      <c r="H25" s="1405">
        <v>68</v>
      </c>
      <c r="I25" s="1264">
        <v>2</v>
      </c>
      <c r="J25" s="1263">
        <v>2</v>
      </c>
      <c r="K25" s="935">
        <v>68</v>
      </c>
      <c r="L25" s="1261">
        <v>2</v>
      </c>
      <c r="M25" s="937">
        <v>2</v>
      </c>
      <c r="N25" s="1428">
        <v>68</v>
      </c>
      <c r="O25" s="1402">
        <f>SUM(E25,H25,K25,N25)</f>
        <v>204</v>
      </c>
      <c r="P25" s="1276">
        <v>204</v>
      </c>
      <c r="Q25" s="1055">
        <v>10</v>
      </c>
    </row>
    <row r="26" spans="2:17" x14ac:dyDescent="0.25">
      <c r="B26" s="1427" t="s">
        <v>282</v>
      </c>
      <c r="C26" s="892">
        <v>3</v>
      </c>
      <c r="D26" s="893">
        <v>3</v>
      </c>
      <c r="E26" s="1422">
        <v>105</v>
      </c>
      <c r="F26" s="1057">
        <v>3</v>
      </c>
      <c r="G26" s="896">
        <v>3</v>
      </c>
      <c r="H26" s="1421">
        <v>99</v>
      </c>
      <c r="I26" s="1163">
        <v>3</v>
      </c>
      <c r="J26" s="1164">
        <v>3</v>
      </c>
      <c r="K26" s="900">
        <v>99</v>
      </c>
      <c r="L26" s="1257">
        <v>3</v>
      </c>
      <c r="M26" s="902">
        <v>3</v>
      </c>
      <c r="N26" s="1420">
        <v>105</v>
      </c>
      <c r="O26" s="1419">
        <f>SUM(E26,H26,K26,N26)</f>
        <v>408</v>
      </c>
      <c r="P26" s="1296">
        <v>442</v>
      </c>
      <c r="Q26" s="1058">
        <v>20</v>
      </c>
    </row>
    <row r="27" spans="2:17" x14ac:dyDescent="0.25">
      <c r="B27" s="1427" t="s">
        <v>281</v>
      </c>
      <c r="C27" s="892">
        <v>0</v>
      </c>
      <c r="D27" s="893">
        <v>0</v>
      </c>
      <c r="E27" s="1422">
        <v>0</v>
      </c>
      <c r="F27" s="1057">
        <v>0</v>
      </c>
      <c r="G27" s="896">
        <v>0</v>
      </c>
      <c r="H27" s="1421">
        <v>0</v>
      </c>
      <c r="I27" s="1163">
        <v>1</v>
      </c>
      <c r="J27" s="1164">
        <v>1</v>
      </c>
      <c r="K27" s="900">
        <v>34</v>
      </c>
      <c r="L27" s="1257">
        <v>0</v>
      </c>
      <c r="M27" s="902">
        <v>0</v>
      </c>
      <c r="N27" s="1420">
        <v>0</v>
      </c>
      <c r="O27" s="1419">
        <v>34</v>
      </c>
      <c r="P27" s="1296"/>
      <c r="Q27" s="1058"/>
    </row>
    <row r="28" spans="2:17" ht="15.75" thickBot="1" x14ac:dyDescent="0.3">
      <c r="B28" s="1370" t="s">
        <v>280</v>
      </c>
      <c r="C28" s="909"/>
      <c r="D28" s="910"/>
      <c r="E28" s="1400"/>
      <c r="F28" s="912"/>
      <c r="G28" s="913"/>
      <c r="H28" s="1399"/>
      <c r="I28" s="1158"/>
      <c r="J28" s="916"/>
      <c r="K28" s="917"/>
      <c r="L28" s="1426">
        <v>2</v>
      </c>
      <c r="M28" s="919">
        <v>2</v>
      </c>
      <c r="N28" s="1425">
        <v>68</v>
      </c>
      <c r="O28" s="1424">
        <f>SUM(E28,H28,K28,N28)</f>
        <v>68</v>
      </c>
      <c r="P28" s="1316">
        <v>68</v>
      </c>
      <c r="Q28" s="1397">
        <v>3</v>
      </c>
    </row>
    <row r="29" spans="2:17" x14ac:dyDescent="0.25">
      <c r="B29" s="1366" t="s">
        <v>304</v>
      </c>
      <c r="C29" s="1021">
        <v>0</v>
      </c>
      <c r="D29" s="1024">
        <v>2</v>
      </c>
      <c r="E29" s="1395">
        <v>35</v>
      </c>
      <c r="F29" s="973">
        <v>0</v>
      </c>
      <c r="G29" s="974">
        <v>2</v>
      </c>
      <c r="H29" s="1394">
        <v>33</v>
      </c>
      <c r="I29" s="976">
        <v>0</v>
      </c>
      <c r="J29" s="977">
        <v>2</v>
      </c>
      <c r="K29" s="978">
        <v>33</v>
      </c>
      <c r="L29" s="1393">
        <v>0</v>
      </c>
      <c r="M29" s="980">
        <v>2</v>
      </c>
      <c r="N29" s="1392">
        <v>35</v>
      </c>
      <c r="O29" s="1391">
        <f>SUM(E29,H29,K29,N29)</f>
        <v>136</v>
      </c>
      <c r="P29" s="1423">
        <v>272</v>
      </c>
      <c r="Q29" s="1052">
        <v>12</v>
      </c>
    </row>
    <row r="30" spans="2:17" ht="15.75" thickBot="1" x14ac:dyDescent="0.3">
      <c r="B30" s="1206" t="s">
        <v>306</v>
      </c>
      <c r="C30" s="892">
        <v>2</v>
      </c>
      <c r="D30" s="893">
        <v>0</v>
      </c>
      <c r="E30" s="1422">
        <v>35</v>
      </c>
      <c r="F30" s="1057">
        <v>2</v>
      </c>
      <c r="G30" s="896">
        <v>0</v>
      </c>
      <c r="H30" s="1421">
        <v>33</v>
      </c>
      <c r="I30" s="1163">
        <v>2</v>
      </c>
      <c r="J30" s="1164">
        <v>0</v>
      </c>
      <c r="K30" s="900">
        <v>33</v>
      </c>
      <c r="L30" s="1257">
        <v>2</v>
      </c>
      <c r="M30" s="902">
        <v>0</v>
      </c>
      <c r="N30" s="1420">
        <v>35</v>
      </c>
      <c r="O30" s="1419">
        <f>SUM(E30,H30,K30,N30)</f>
        <v>136</v>
      </c>
      <c r="P30" s="1296"/>
      <c r="Q30" s="1058"/>
    </row>
    <row r="31" spans="2:17" x14ac:dyDescent="0.25">
      <c r="B31" s="1418" t="s">
        <v>305</v>
      </c>
      <c r="C31" s="1021">
        <v>2</v>
      </c>
      <c r="D31" s="1024">
        <v>2</v>
      </c>
      <c r="E31" s="1395">
        <v>70</v>
      </c>
      <c r="F31" s="973">
        <v>2</v>
      </c>
      <c r="G31" s="974">
        <v>2</v>
      </c>
      <c r="H31" s="1394">
        <v>66</v>
      </c>
      <c r="I31" s="976">
        <v>3</v>
      </c>
      <c r="J31" s="977">
        <v>3</v>
      </c>
      <c r="K31" s="978">
        <v>99</v>
      </c>
      <c r="L31" s="1393">
        <v>2</v>
      </c>
      <c r="M31" s="980">
        <v>2</v>
      </c>
      <c r="N31" s="1392">
        <v>66</v>
      </c>
      <c r="O31" s="1391">
        <v>338</v>
      </c>
      <c r="P31" s="1391">
        <v>1021</v>
      </c>
      <c r="Q31" s="1052">
        <v>48</v>
      </c>
    </row>
    <row r="32" spans="2:17" ht="15.75" thickBot="1" x14ac:dyDescent="0.3">
      <c r="B32" s="1417" t="s">
        <v>279</v>
      </c>
      <c r="C32" s="1003">
        <v>5</v>
      </c>
      <c r="D32" s="1004">
        <v>5</v>
      </c>
      <c r="E32" s="1361">
        <v>175</v>
      </c>
      <c r="F32" s="1006">
        <v>5</v>
      </c>
      <c r="G32" s="990">
        <v>5</v>
      </c>
      <c r="H32" s="1360">
        <v>167</v>
      </c>
      <c r="I32" s="992">
        <v>5</v>
      </c>
      <c r="J32" s="993">
        <v>5</v>
      </c>
      <c r="K32" s="1359">
        <v>165</v>
      </c>
      <c r="L32" s="1358">
        <v>6</v>
      </c>
      <c r="M32" s="996">
        <v>6</v>
      </c>
      <c r="N32" s="1357">
        <v>214</v>
      </c>
      <c r="O32" s="1389">
        <v>683</v>
      </c>
      <c r="P32" s="1388"/>
      <c r="Q32" s="1181"/>
    </row>
    <row r="33" spans="2:17" ht="15.75" thickBot="1" x14ac:dyDescent="0.3">
      <c r="B33" s="1204" t="s">
        <v>308</v>
      </c>
      <c r="C33" s="1008">
        <v>2</v>
      </c>
      <c r="D33" s="1009">
        <v>0</v>
      </c>
      <c r="E33" s="1387">
        <v>35</v>
      </c>
      <c r="F33" s="1011">
        <v>2</v>
      </c>
      <c r="G33" s="1012">
        <v>0</v>
      </c>
      <c r="H33" s="1386">
        <v>66</v>
      </c>
      <c r="I33" s="1014">
        <v>0</v>
      </c>
      <c r="J33" s="1015">
        <v>2</v>
      </c>
      <c r="K33" s="1416">
        <v>66</v>
      </c>
      <c r="L33" s="1048">
        <v>0</v>
      </c>
      <c r="M33" s="1049">
        <v>2</v>
      </c>
      <c r="N33" s="1050">
        <v>70</v>
      </c>
      <c r="O33" s="1284">
        <f t="shared" ref="O33:O40" si="1">SUM(E33,H33,K33,N33)</f>
        <v>237</v>
      </c>
      <c r="P33" s="1415">
        <v>272</v>
      </c>
      <c r="Q33" s="1063">
        <v>12</v>
      </c>
    </row>
    <row r="34" spans="2:17" ht="15.75" thickBot="1" x14ac:dyDescent="0.3">
      <c r="B34" s="1204" t="s">
        <v>278</v>
      </c>
      <c r="C34" s="1008">
        <v>0</v>
      </c>
      <c r="D34" s="1009">
        <v>2</v>
      </c>
      <c r="E34" s="1387">
        <v>35</v>
      </c>
      <c r="F34" s="1011"/>
      <c r="G34" s="1012"/>
      <c r="H34" s="1386"/>
      <c r="I34" s="1014"/>
      <c r="J34" s="1015"/>
      <c r="K34" s="1416"/>
      <c r="L34" s="1048"/>
      <c r="M34" s="1049"/>
      <c r="N34" s="1050"/>
      <c r="O34" s="1284">
        <f t="shared" si="1"/>
        <v>35</v>
      </c>
      <c r="P34" s="1415"/>
      <c r="Q34" s="1063"/>
    </row>
    <row r="35" spans="2:17" x14ac:dyDescent="0.25">
      <c r="B35" s="1414" t="s">
        <v>277</v>
      </c>
      <c r="C35" s="1024">
        <v>4</v>
      </c>
      <c r="D35" s="1024">
        <v>4</v>
      </c>
      <c r="E35" s="1413">
        <v>140</v>
      </c>
      <c r="F35" s="973">
        <v>4</v>
      </c>
      <c r="G35" s="974">
        <v>4</v>
      </c>
      <c r="H35" s="975">
        <v>132</v>
      </c>
      <c r="I35" s="1412">
        <v>5</v>
      </c>
      <c r="J35" s="977">
        <v>5</v>
      </c>
      <c r="K35" s="1411">
        <v>165</v>
      </c>
      <c r="L35" s="979">
        <v>5</v>
      </c>
      <c r="M35" s="980">
        <v>4</v>
      </c>
      <c r="N35" s="981">
        <v>175</v>
      </c>
      <c r="O35" s="1410">
        <f t="shared" si="1"/>
        <v>612</v>
      </c>
      <c r="P35" s="1391">
        <v>1021</v>
      </c>
      <c r="Q35" s="1052">
        <v>48</v>
      </c>
    </row>
    <row r="36" spans="2:17" ht="15.75" thickBot="1" x14ac:dyDescent="0.3">
      <c r="B36" s="1409" t="s">
        <v>307</v>
      </c>
      <c r="C36" s="1003">
        <v>3</v>
      </c>
      <c r="D36" s="1004">
        <v>3</v>
      </c>
      <c r="E36" s="1365">
        <v>105</v>
      </c>
      <c r="F36" s="1006">
        <v>3</v>
      </c>
      <c r="G36" s="990">
        <v>3</v>
      </c>
      <c r="H36" s="991">
        <v>99</v>
      </c>
      <c r="I36" s="1364">
        <v>3</v>
      </c>
      <c r="J36" s="993">
        <v>3</v>
      </c>
      <c r="K36" s="1363">
        <v>99</v>
      </c>
      <c r="L36" s="995">
        <v>3</v>
      </c>
      <c r="M36" s="996">
        <v>4</v>
      </c>
      <c r="N36" s="1362">
        <v>106</v>
      </c>
      <c r="O36" s="1408">
        <f t="shared" si="1"/>
        <v>409</v>
      </c>
      <c r="P36" s="1388"/>
      <c r="Q36" s="1181"/>
    </row>
    <row r="37" spans="2:17" x14ac:dyDescent="0.25">
      <c r="B37" s="1407" t="s">
        <v>309</v>
      </c>
      <c r="C37" s="927">
        <v>2</v>
      </c>
      <c r="D37" s="928">
        <v>0</v>
      </c>
      <c r="E37" s="1406">
        <v>36</v>
      </c>
      <c r="F37" s="930">
        <v>2</v>
      </c>
      <c r="G37" s="931">
        <v>2</v>
      </c>
      <c r="H37" s="1405">
        <v>66</v>
      </c>
      <c r="I37" s="1264">
        <v>2</v>
      </c>
      <c r="J37" s="1263">
        <v>2</v>
      </c>
      <c r="K37" s="1404">
        <v>66</v>
      </c>
      <c r="L37" s="936">
        <v>2</v>
      </c>
      <c r="M37" s="937">
        <v>2</v>
      </c>
      <c r="N37" s="939">
        <v>68</v>
      </c>
      <c r="O37" s="1403">
        <f t="shared" si="1"/>
        <v>236</v>
      </c>
      <c r="P37" s="1402">
        <v>272</v>
      </c>
      <c r="Q37" s="1055">
        <v>12</v>
      </c>
    </row>
    <row r="38" spans="2:17" ht="15.75" thickBot="1" x14ac:dyDescent="0.3">
      <c r="B38" s="1401" t="s">
        <v>276</v>
      </c>
      <c r="C38" s="909">
        <v>0</v>
      </c>
      <c r="D38" s="910">
        <v>2</v>
      </c>
      <c r="E38" s="1400">
        <v>36</v>
      </c>
      <c r="F38" s="912"/>
      <c r="G38" s="913"/>
      <c r="H38" s="1399"/>
      <c r="I38" s="1158"/>
      <c r="J38" s="916"/>
      <c r="K38" s="1398"/>
      <c r="L38" s="995"/>
      <c r="M38" s="996"/>
      <c r="N38" s="997"/>
      <c r="O38" s="1300">
        <f t="shared" si="1"/>
        <v>36</v>
      </c>
      <c r="P38" s="1316"/>
      <c r="Q38" s="1397"/>
    </row>
    <row r="39" spans="2:17" x14ac:dyDescent="0.25">
      <c r="B39" s="1396" t="s">
        <v>310</v>
      </c>
      <c r="C39" s="1021">
        <v>4</v>
      </c>
      <c r="D39" s="1024">
        <v>4</v>
      </c>
      <c r="E39" s="1395">
        <v>140</v>
      </c>
      <c r="F39" s="973">
        <v>4</v>
      </c>
      <c r="G39" s="974">
        <v>4</v>
      </c>
      <c r="H39" s="1394">
        <v>132</v>
      </c>
      <c r="I39" s="976">
        <v>5</v>
      </c>
      <c r="J39" s="977">
        <v>4</v>
      </c>
      <c r="K39" s="978">
        <v>132</v>
      </c>
      <c r="L39" s="1393">
        <v>5</v>
      </c>
      <c r="M39" s="980">
        <v>4</v>
      </c>
      <c r="N39" s="1392">
        <v>175</v>
      </c>
      <c r="O39" s="1391">
        <f t="shared" si="1"/>
        <v>579</v>
      </c>
      <c r="P39" s="1391">
        <v>1021</v>
      </c>
      <c r="Q39" s="1052">
        <v>48</v>
      </c>
    </row>
    <row r="40" spans="2:17" ht="15.75" thickBot="1" x14ac:dyDescent="0.3">
      <c r="B40" s="1390" t="s">
        <v>275</v>
      </c>
      <c r="C40" s="1003">
        <v>3</v>
      </c>
      <c r="D40" s="1004">
        <v>3</v>
      </c>
      <c r="E40" s="1361">
        <v>105</v>
      </c>
      <c r="F40" s="1006">
        <v>3</v>
      </c>
      <c r="G40" s="990">
        <v>3</v>
      </c>
      <c r="H40" s="1360">
        <v>99</v>
      </c>
      <c r="I40" s="992">
        <v>3</v>
      </c>
      <c r="J40" s="993">
        <v>4</v>
      </c>
      <c r="K40" s="1359">
        <v>132</v>
      </c>
      <c r="L40" s="1358">
        <v>3</v>
      </c>
      <c r="M40" s="996">
        <v>4</v>
      </c>
      <c r="N40" s="1357">
        <v>106</v>
      </c>
      <c r="O40" s="1389">
        <f t="shared" si="1"/>
        <v>442</v>
      </c>
      <c r="P40" s="1388"/>
      <c r="Q40" s="1181"/>
    </row>
    <row r="41" spans="2:17" ht="15.75" thickBot="1" x14ac:dyDescent="0.3">
      <c r="B41" s="1204"/>
      <c r="C41" s="1008"/>
      <c r="D41" s="1009"/>
      <c r="E41" s="1387"/>
      <c r="F41" s="1011"/>
      <c r="G41" s="1012"/>
      <c r="H41" s="1386"/>
      <c r="I41" s="1014"/>
      <c r="J41" s="1015"/>
      <c r="K41" s="1016"/>
      <c r="L41" s="1385"/>
      <c r="M41" s="1018"/>
      <c r="N41" s="1384"/>
      <c r="O41" s="1267"/>
      <c r="P41" s="1267"/>
      <c r="Q41" s="1063"/>
    </row>
    <row r="42" spans="2:17" ht="15.75" thickBot="1" x14ac:dyDescent="0.3">
      <c r="B42" s="944" t="s">
        <v>33</v>
      </c>
      <c r="C42" s="945"/>
      <c r="D42" s="946"/>
      <c r="E42" s="1383">
        <f>SUM(E25:E41)</f>
        <v>1052</v>
      </c>
      <c r="F42" s="948">
        <f>SUM(F25:F31)</f>
        <v>9</v>
      </c>
      <c r="G42" s="949">
        <f>SUM(G25:G31)</f>
        <v>9</v>
      </c>
      <c r="H42" s="1382">
        <f>SUM(H25:H41)</f>
        <v>1060</v>
      </c>
      <c r="I42" s="951">
        <f>SUM(I25:I32)</f>
        <v>16</v>
      </c>
      <c r="J42" s="952">
        <f>SUM(J25:J31)</f>
        <v>11</v>
      </c>
      <c r="K42" s="953">
        <f>SUM(K25:K41)</f>
        <v>1191</v>
      </c>
      <c r="L42" s="1381">
        <f>SUM(L25:L31)</f>
        <v>11</v>
      </c>
      <c r="M42" s="955">
        <f>SUM(M25:M32)</f>
        <v>17</v>
      </c>
      <c r="N42" s="1380">
        <f>SUM(N25:N41)</f>
        <v>1291</v>
      </c>
      <c r="O42" s="1344">
        <f>SUM(O25:O32)</f>
        <v>2007</v>
      </c>
      <c r="P42" s="1277">
        <f>SUM(P25,P26,P28,P29,P31)</f>
        <v>2007</v>
      </c>
      <c r="Q42" s="1379">
        <f>SUM(Q25:Q32)</f>
        <v>93</v>
      </c>
    </row>
    <row r="43" spans="2:17" ht="15.75" thickBot="1" x14ac:dyDescent="0.3">
      <c r="B43" s="944" t="s">
        <v>34</v>
      </c>
      <c r="C43" s="945">
        <f>SUM(C22+C42)</f>
        <v>23</v>
      </c>
      <c r="D43" s="946">
        <f>SUM(D42,D22)</f>
        <v>20</v>
      </c>
      <c r="E43" s="1383">
        <f>SUM(E42,E22)</f>
        <v>1225</v>
      </c>
      <c r="F43" s="948">
        <f>SUM(F22+F42)</f>
        <v>23</v>
      </c>
      <c r="G43" s="949">
        <f>SUM(G42,G22)</f>
        <v>27</v>
      </c>
      <c r="H43" s="1382">
        <f>SUM(H42,H22)</f>
        <v>1521</v>
      </c>
      <c r="I43" s="951">
        <f>SUM(I22+I42)</f>
        <v>33</v>
      </c>
      <c r="J43" s="952">
        <f>SUM(J42,J22)</f>
        <v>28</v>
      </c>
      <c r="K43" s="953">
        <f>SUM(K42,K22)</f>
        <v>1729</v>
      </c>
      <c r="L43" s="1381">
        <f>SUM(L22+L42)</f>
        <v>23</v>
      </c>
      <c r="M43" s="955">
        <f>SUM(M42,M22)</f>
        <v>29</v>
      </c>
      <c r="N43" s="1380">
        <f>SUM(N42,N22)</f>
        <v>1671</v>
      </c>
      <c r="O43" s="1344">
        <f>SUM(O42,O22)</f>
        <v>4047</v>
      </c>
      <c r="P43" s="1277"/>
      <c r="Q43" s="1379">
        <f>SUM(Q42,Q22)</f>
        <v>190</v>
      </c>
    </row>
    <row r="44" spans="2:17" x14ac:dyDescent="0.25">
      <c r="B44" s="1342"/>
      <c r="C44" s="962"/>
      <c r="D44" s="963"/>
      <c r="E44" s="1142"/>
      <c r="F44" s="962"/>
      <c r="G44" s="963"/>
      <c r="H44" s="1142"/>
      <c r="I44" s="962"/>
      <c r="J44" s="963"/>
      <c r="K44" s="964"/>
      <c r="L44" s="963"/>
      <c r="M44" s="963"/>
      <c r="N44" s="1142"/>
      <c r="O44" s="1378"/>
      <c r="P44" s="1204"/>
      <c r="Q44" s="1338"/>
    </row>
    <row r="45" spans="2:17" ht="15.75" thickBot="1" x14ac:dyDescent="0.3">
      <c r="B45" s="1377" t="s">
        <v>35</v>
      </c>
      <c r="C45" s="1376"/>
      <c r="D45" s="1373"/>
      <c r="E45" s="1372"/>
      <c r="F45" s="1376"/>
      <c r="G45" s="1373"/>
      <c r="H45" s="1375"/>
      <c r="I45" s="1373"/>
      <c r="J45" s="1373"/>
      <c r="K45" s="1372"/>
      <c r="L45" s="1374"/>
      <c r="M45" s="1373"/>
      <c r="N45" s="1372"/>
      <c r="O45" s="1371"/>
      <c r="P45" s="1370"/>
      <c r="Q45" s="1369"/>
    </row>
    <row r="46" spans="2:17" ht="15.75" thickBot="1" x14ac:dyDescent="0.3">
      <c r="B46" s="1368" t="s">
        <v>274</v>
      </c>
      <c r="C46" s="1003">
        <v>5</v>
      </c>
      <c r="D46" s="1004">
        <v>5</v>
      </c>
      <c r="E46" s="1361">
        <v>175</v>
      </c>
      <c r="F46" s="1006">
        <v>5</v>
      </c>
      <c r="G46" s="990">
        <v>5</v>
      </c>
      <c r="H46" s="1360">
        <v>167</v>
      </c>
      <c r="I46" s="992">
        <v>5</v>
      </c>
      <c r="J46" s="993">
        <v>5</v>
      </c>
      <c r="K46" s="1359">
        <v>165</v>
      </c>
      <c r="L46" s="1358">
        <v>5</v>
      </c>
      <c r="M46" s="996">
        <v>5</v>
      </c>
      <c r="N46" s="1357">
        <v>176</v>
      </c>
      <c r="O46" s="1367">
        <f>SUM(E46,H46,K46,N46)</f>
        <v>683</v>
      </c>
      <c r="P46" s="1366">
        <v>408</v>
      </c>
      <c r="Q46" s="1548">
        <v>17</v>
      </c>
    </row>
    <row r="47" spans="2:17" ht="15.75" thickBot="1" x14ac:dyDescent="0.3">
      <c r="B47" s="1204" t="s">
        <v>273</v>
      </c>
      <c r="C47" s="1003">
        <v>3</v>
      </c>
      <c r="D47" s="1004">
        <v>3</v>
      </c>
      <c r="E47" s="1365">
        <v>105</v>
      </c>
      <c r="F47" s="1006">
        <v>3</v>
      </c>
      <c r="G47" s="990">
        <v>3</v>
      </c>
      <c r="H47" s="991">
        <v>99</v>
      </c>
      <c r="I47" s="1364">
        <v>3</v>
      </c>
      <c r="J47" s="993">
        <v>3</v>
      </c>
      <c r="K47" s="1363">
        <v>99</v>
      </c>
      <c r="L47" s="995">
        <v>3</v>
      </c>
      <c r="M47" s="996">
        <v>3</v>
      </c>
      <c r="N47" s="1362">
        <v>106</v>
      </c>
      <c r="O47" s="1356">
        <f>SUM(E47,H47,K47,N47)</f>
        <v>409</v>
      </c>
      <c r="P47" s="1206"/>
      <c r="Q47" s="1256"/>
    </row>
    <row r="48" spans="2:17" ht="15.75" thickBot="1" x14ac:dyDescent="0.3">
      <c r="B48" s="1265" t="s">
        <v>272</v>
      </c>
      <c r="C48" s="1003">
        <v>3</v>
      </c>
      <c r="D48" s="1004">
        <v>3</v>
      </c>
      <c r="E48" s="1361">
        <v>105</v>
      </c>
      <c r="F48" s="1006">
        <v>3</v>
      </c>
      <c r="G48" s="990">
        <v>3</v>
      </c>
      <c r="H48" s="1360">
        <v>99</v>
      </c>
      <c r="I48" s="992">
        <v>4</v>
      </c>
      <c r="J48" s="993">
        <v>4</v>
      </c>
      <c r="K48" s="1359">
        <v>99</v>
      </c>
      <c r="L48" s="1358">
        <v>4</v>
      </c>
      <c r="M48" s="996">
        <v>4</v>
      </c>
      <c r="N48" s="1357">
        <v>106</v>
      </c>
      <c r="O48" s="1356">
        <f>SUM(E48,H48,K48,N48)</f>
        <v>409</v>
      </c>
      <c r="P48" s="1206"/>
      <c r="Q48" s="1259"/>
    </row>
    <row r="49" spans="2:17" ht="15.75" thickBot="1" x14ac:dyDescent="0.3">
      <c r="B49" s="1204"/>
      <c r="C49" s="1349"/>
      <c r="D49" s="1351"/>
      <c r="E49" s="1347"/>
      <c r="F49" s="1349"/>
      <c r="G49" s="1348"/>
      <c r="H49" s="1355"/>
      <c r="I49" s="1354"/>
      <c r="J49" s="1353"/>
      <c r="K49" s="1352"/>
      <c r="L49" s="1351"/>
      <c r="M49" s="1348"/>
      <c r="N49" s="1347"/>
      <c r="O49" s="1350"/>
      <c r="P49" s="1241"/>
      <c r="Q49" s="1343"/>
    </row>
    <row r="50" spans="2:17" ht="15.75" thickBot="1" x14ac:dyDescent="0.3">
      <c r="B50" s="944" t="s">
        <v>38</v>
      </c>
      <c r="C50" s="1182"/>
      <c r="D50" s="1346"/>
      <c r="E50" s="1345">
        <f>SUM(E46:E49)</f>
        <v>385</v>
      </c>
      <c r="F50" s="1182"/>
      <c r="G50" s="1183"/>
      <c r="H50" s="1345">
        <f>SUM(H46:H49)</f>
        <v>365</v>
      </c>
      <c r="I50" s="1349"/>
      <c r="J50" s="1348"/>
      <c r="K50" s="1347">
        <f>SUM(K46:K49)</f>
        <v>363</v>
      </c>
      <c r="L50" s="1346"/>
      <c r="M50" s="1183"/>
      <c r="N50" s="1345">
        <f>SUM(N46:N49)</f>
        <v>388</v>
      </c>
      <c r="O50" s="1344">
        <f>SUM(E50:N50)</f>
        <v>1501</v>
      </c>
      <c r="P50" s="1236"/>
      <c r="Q50" s="1550">
        <v>17</v>
      </c>
    </row>
    <row r="51" spans="2:17" x14ac:dyDescent="0.25">
      <c r="B51" s="1342"/>
      <c r="C51" s="1341"/>
      <c r="D51" s="1340"/>
      <c r="E51" s="1339"/>
      <c r="F51" s="963"/>
      <c r="G51" s="963"/>
      <c r="H51" s="1142"/>
      <c r="I51" s="1341"/>
      <c r="J51" s="1340"/>
      <c r="K51" s="1339"/>
      <c r="L51" s="1341"/>
      <c r="M51" s="1340"/>
      <c r="N51" s="1339"/>
      <c r="O51" s="1142"/>
      <c r="P51" s="1204"/>
      <c r="Q51" s="1338"/>
    </row>
    <row r="52" spans="2:17" x14ac:dyDescent="0.25">
      <c r="B52" s="1337" t="s">
        <v>39</v>
      </c>
      <c r="C52" s="1333"/>
      <c r="D52" s="1334"/>
      <c r="E52" s="1335"/>
      <c r="F52" s="1334"/>
      <c r="G52" s="1334"/>
      <c r="H52" s="1336"/>
      <c r="I52" s="1333"/>
      <c r="J52" s="1334"/>
      <c r="K52" s="1335"/>
      <c r="L52" s="1333"/>
      <c r="M52" s="1334"/>
      <c r="N52" s="1335"/>
      <c r="O52" s="1334"/>
      <c r="P52" s="1333"/>
      <c r="Q52" s="1332"/>
    </row>
    <row r="53" spans="2:17" x14ac:dyDescent="0.25">
      <c r="B53" s="1206" t="s">
        <v>271</v>
      </c>
      <c r="C53" s="892"/>
      <c r="D53" s="893"/>
      <c r="E53" s="894">
        <v>0</v>
      </c>
      <c r="F53" s="1299"/>
      <c r="G53" s="896"/>
      <c r="H53" s="1298">
        <v>76</v>
      </c>
      <c r="I53" s="1163"/>
      <c r="J53" s="1164"/>
      <c r="K53" s="900">
        <v>76</v>
      </c>
      <c r="L53" s="901"/>
      <c r="M53" s="902"/>
      <c r="N53" s="903">
        <v>0</v>
      </c>
      <c r="O53" s="1331">
        <f>SUM(H53,K53)</f>
        <v>152</v>
      </c>
      <c r="P53" s="1296"/>
      <c r="Q53" s="1330">
        <v>7</v>
      </c>
    </row>
    <row r="54" spans="2:17" x14ac:dyDescent="0.25">
      <c r="B54" s="1206"/>
      <c r="C54" s="892"/>
      <c r="D54" s="893"/>
      <c r="E54" s="894"/>
      <c r="F54" s="1299"/>
      <c r="G54" s="896"/>
      <c r="H54" s="1298"/>
      <c r="I54" s="1163"/>
      <c r="J54" s="1164"/>
      <c r="K54" s="900"/>
      <c r="L54" s="901"/>
      <c r="M54" s="902"/>
      <c r="N54" s="903"/>
      <c r="O54" s="907"/>
      <c r="P54" s="1296"/>
      <c r="Q54" s="1330"/>
    </row>
    <row r="55" spans="2:17" x14ac:dyDescent="0.25">
      <c r="B55" s="1204"/>
      <c r="C55" s="1060"/>
      <c r="D55" s="1130"/>
      <c r="E55" s="1061"/>
      <c r="F55" s="1132"/>
      <c r="G55" s="1132"/>
      <c r="H55" s="1329"/>
      <c r="I55" s="1134"/>
      <c r="J55" s="1135"/>
      <c r="K55" s="1328"/>
      <c r="L55" s="1137"/>
      <c r="M55" s="1138"/>
      <c r="N55" s="1327"/>
      <c r="O55" s="967"/>
      <c r="P55" s="1267"/>
      <c r="Q55" s="1326"/>
    </row>
    <row r="56" spans="2:17" x14ac:dyDescent="0.25">
      <c r="B56" s="1325" t="s">
        <v>101</v>
      </c>
      <c r="C56" s="1322"/>
      <c r="D56" s="1321"/>
      <c r="E56" s="1320"/>
      <c r="F56" s="1324"/>
      <c r="G56" s="1321"/>
      <c r="H56" s="1323"/>
      <c r="I56" s="1322"/>
      <c r="J56" s="1321"/>
      <c r="K56" s="1320"/>
      <c r="L56" s="1322"/>
      <c r="M56" s="1321"/>
      <c r="N56" s="1320"/>
      <c r="O56" s="1319"/>
      <c r="P56" s="1318"/>
      <c r="Q56" s="925"/>
    </row>
    <row r="57" spans="2:17" x14ac:dyDescent="0.25">
      <c r="B57" s="1206" t="s">
        <v>270</v>
      </c>
      <c r="C57" s="892"/>
      <c r="D57" s="893"/>
      <c r="E57" s="894">
        <v>96</v>
      </c>
      <c r="F57" s="1299"/>
      <c r="G57" s="896"/>
      <c r="H57" s="1317">
        <v>96</v>
      </c>
      <c r="I57" s="1163"/>
      <c r="J57" s="1164"/>
      <c r="K57" s="900">
        <v>61</v>
      </c>
      <c r="L57" s="901"/>
      <c r="M57" s="902"/>
      <c r="N57" s="903">
        <v>64</v>
      </c>
      <c r="O57" s="960">
        <f>SUM(C57:N58)</f>
        <v>352</v>
      </c>
      <c r="P57" s="1316"/>
      <c r="Q57" s="1058">
        <v>13</v>
      </c>
    </row>
    <row r="58" spans="2:17" x14ac:dyDescent="0.25">
      <c r="B58" s="1204" t="s">
        <v>102</v>
      </c>
      <c r="C58" s="1313"/>
      <c r="D58" s="1312"/>
      <c r="E58" s="1311"/>
      <c r="F58" s="1315"/>
      <c r="G58" s="1312"/>
      <c r="H58" s="1314"/>
      <c r="I58" s="1313"/>
      <c r="J58" s="1312"/>
      <c r="K58" s="1311">
        <v>35</v>
      </c>
      <c r="L58" s="1313"/>
      <c r="M58" s="1312"/>
      <c r="N58" s="1311"/>
      <c r="O58" s="967"/>
      <c r="P58" s="1206"/>
      <c r="Q58" s="1547">
        <v>2</v>
      </c>
    </row>
    <row r="59" spans="2:17" x14ac:dyDescent="0.25">
      <c r="B59" s="1310" t="s">
        <v>44</v>
      </c>
      <c r="C59" s="1308"/>
      <c r="D59" s="1306"/>
      <c r="E59" s="1307"/>
      <c r="F59" s="1306"/>
      <c r="G59" s="1306"/>
      <c r="H59" s="1309"/>
      <c r="I59" s="1308"/>
      <c r="J59" s="1306"/>
      <c r="K59" s="1307"/>
      <c r="L59" s="1308"/>
      <c r="M59" s="1306"/>
      <c r="N59" s="1307"/>
      <c r="O59" s="1306">
        <f>SUM(O61:O69)</f>
        <v>476</v>
      </c>
      <c r="P59" s="1305">
        <v>476</v>
      </c>
      <c r="Q59" s="1304"/>
    </row>
    <row r="60" spans="2:17" x14ac:dyDescent="0.25">
      <c r="B60" s="1206" t="s">
        <v>312</v>
      </c>
      <c r="C60" s="892"/>
      <c r="D60" s="893"/>
      <c r="E60" s="894"/>
      <c r="F60" s="1299"/>
      <c r="G60" s="896"/>
      <c r="H60" s="1298"/>
      <c r="I60" s="1163"/>
      <c r="J60" s="1164"/>
      <c r="K60" s="900"/>
      <c r="L60" s="901">
        <v>0</v>
      </c>
      <c r="M60" s="902">
        <v>1</v>
      </c>
      <c r="N60" s="903">
        <v>9</v>
      </c>
      <c r="O60" s="1297">
        <f>SUM(N60)</f>
        <v>9</v>
      </c>
      <c r="P60" s="1296"/>
      <c r="Q60" s="1058"/>
    </row>
    <row r="61" spans="2:17" x14ac:dyDescent="0.25">
      <c r="B61" s="1206" t="s">
        <v>313</v>
      </c>
      <c r="C61" s="892"/>
      <c r="D61" s="893"/>
      <c r="E61" s="894"/>
      <c r="F61" s="1299"/>
      <c r="G61" s="896"/>
      <c r="H61" s="1298"/>
      <c r="I61" s="1163"/>
      <c r="J61" s="1164"/>
      <c r="K61" s="900"/>
      <c r="L61" s="901">
        <v>0</v>
      </c>
      <c r="M61" s="902">
        <v>1</v>
      </c>
      <c r="N61" s="903">
        <v>14</v>
      </c>
      <c r="O61" s="1297">
        <v>14</v>
      </c>
      <c r="P61" s="1296"/>
      <c r="Q61" s="1058"/>
    </row>
    <row r="62" spans="2:17" x14ac:dyDescent="0.25">
      <c r="B62" s="1303" t="s">
        <v>269</v>
      </c>
      <c r="C62" s="892"/>
      <c r="D62" s="893"/>
      <c r="E62" s="894"/>
      <c r="F62" s="1299"/>
      <c r="G62" s="896"/>
      <c r="H62" s="1298"/>
      <c r="I62" s="1163"/>
      <c r="J62" s="1164"/>
      <c r="K62" s="900"/>
      <c r="L62" s="901">
        <v>1</v>
      </c>
      <c r="M62" s="902">
        <v>1</v>
      </c>
      <c r="N62" s="903">
        <v>14</v>
      </c>
      <c r="O62" s="1297">
        <f>SUM(N62)</f>
        <v>14</v>
      </c>
      <c r="P62" s="1296"/>
      <c r="Q62" s="1058"/>
    </row>
    <row r="63" spans="2:17" x14ac:dyDescent="0.25">
      <c r="B63" s="1206" t="s">
        <v>241</v>
      </c>
      <c r="C63" s="1160">
        <v>2</v>
      </c>
      <c r="D63" s="1161">
        <v>2</v>
      </c>
      <c r="E63" s="894">
        <v>70</v>
      </c>
      <c r="F63" s="1299">
        <v>2</v>
      </c>
      <c r="G63" s="896">
        <v>2</v>
      </c>
      <c r="H63" s="1298">
        <v>66</v>
      </c>
      <c r="I63" s="1163"/>
      <c r="J63" s="1164"/>
      <c r="K63" s="900"/>
      <c r="L63" s="901"/>
      <c r="M63" s="902"/>
      <c r="N63" s="903"/>
      <c r="O63" s="1297">
        <f>SUM(E63,H63,K63,N63)</f>
        <v>136</v>
      </c>
      <c r="P63" s="1296"/>
      <c r="Q63" s="1058"/>
    </row>
    <row r="64" spans="2:17" x14ac:dyDescent="0.25">
      <c r="B64" s="1206" t="s">
        <v>245</v>
      </c>
      <c r="C64" s="909"/>
      <c r="D64" s="910"/>
      <c r="E64" s="911"/>
      <c r="F64" s="1302">
        <v>1</v>
      </c>
      <c r="G64" s="913">
        <v>1</v>
      </c>
      <c r="H64" s="1301">
        <v>34</v>
      </c>
      <c r="I64" s="1158"/>
      <c r="J64" s="916"/>
      <c r="K64" s="917"/>
      <c r="L64" s="918"/>
      <c r="M64" s="919"/>
      <c r="N64" s="920"/>
      <c r="O64" s="1300">
        <v>34</v>
      </c>
      <c r="P64" s="1296"/>
      <c r="Q64" s="1058"/>
    </row>
    <row r="65" spans="2:17" x14ac:dyDescent="0.25">
      <c r="B65" s="1206" t="s">
        <v>268</v>
      </c>
      <c r="C65" s="1160">
        <v>0</v>
      </c>
      <c r="D65" s="1161">
        <v>0</v>
      </c>
      <c r="E65" s="894">
        <v>0</v>
      </c>
      <c r="F65" s="1299">
        <v>2</v>
      </c>
      <c r="G65" s="896">
        <v>2</v>
      </c>
      <c r="H65" s="1298">
        <v>66</v>
      </c>
      <c r="I65" s="1163">
        <v>1</v>
      </c>
      <c r="J65" s="1164">
        <v>1</v>
      </c>
      <c r="K65" s="900">
        <v>33</v>
      </c>
      <c r="L65" s="901">
        <v>1</v>
      </c>
      <c r="M65" s="902">
        <v>1</v>
      </c>
      <c r="N65" s="903">
        <v>32</v>
      </c>
      <c r="O65" s="1297">
        <v>131</v>
      </c>
      <c r="P65" s="1296"/>
      <c r="Q65" s="1058"/>
    </row>
    <row r="66" spans="2:17" x14ac:dyDescent="0.25">
      <c r="B66" s="1206" t="s">
        <v>303</v>
      </c>
      <c r="C66" s="1160"/>
      <c r="D66" s="1161"/>
      <c r="E66" s="894"/>
      <c r="F66" s="1299">
        <v>2</v>
      </c>
      <c r="G66" s="896">
        <v>2</v>
      </c>
      <c r="H66" s="1298">
        <v>70</v>
      </c>
      <c r="I66" s="1163">
        <v>2</v>
      </c>
      <c r="J66" s="1164">
        <v>2</v>
      </c>
      <c r="K66" s="900">
        <v>66</v>
      </c>
      <c r="L66" s="901"/>
      <c r="M66" s="902"/>
      <c r="N66" s="903"/>
      <c r="O66" s="1297">
        <f>SUM(H66,K66)</f>
        <v>136</v>
      </c>
      <c r="P66" s="1296"/>
      <c r="Q66" s="1058"/>
    </row>
    <row r="67" spans="2:17" x14ac:dyDescent="0.25">
      <c r="B67" s="1206" t="s">
        <v>301</v>
      </c>
      <c r="C67" s="1160"/>
      <c r="D67" s="1161"/>
      <c r="E67" s="894"/>
      <c r="F67" s="1299">
        <v>2</v>
      </c>
      <c r="G67" s="896">
        <v>2</v>
      </c>
      <c r="H67" s="1298">
        <v>70</v>
      </c>
      <c r="I67" s="1163">
        <v>2</v>
      </c>
      <c r="J67" s="1164">
        <v>2</v>
      </c>
      <c r="K67" s="900">
        <v>66</v>
      </c>
      <c r="L67" s="901"/>
      <c r="M67" s="902"/>
      <c r="N67" s="903"/>
      <c r="O67" s="1297"/>
      <c r="P67" s="1296"/>
      <c r="Q67" s="1058"/>
    </row>
    <row r="68" spans="2:17" x14ac:dyDescent="0.25">
      <c r="B68" s="1206" t="s">
        <v>302</v>
      </c>
      <c r="C68" s="1160"/>
      <c r="D68" s="1161"/>
      <c r="E68" s="894"/>
      <c r="F68" s="1299">
        <v>2</v>
      </c>
      <c r="G68" s="896">
        <v>2</v>
      </c>
      <c r="H68" s="1298">
        <v>70</v>
      </c>
      <c r="I68" s="1163">
        <v>2</v>
      </c>
      <c r="J68" s="1164">
        <v>2</v>
      </c>
      <c r="K68" s="900">
        <v>66</v>
      </c>
      <c r="L68" s="901"/>
      <c r="M68" s="902"/>
      <c r="N68" s="903"/>
      <c r="O68" s="1297"/>
      <c r="P68" s="1296"/>
      <c r="Q68" s="1058"/>
    </row>
    <row r="69" spans="2:17" ht="15.75" thickBot="1" x14ac:dyDescent="0.3">
      <c r="B69" s="1204" t="s">
        <v>314</v>
      </c>
      <c r="C69" s="1295"/>
      <c r="D69" s="1294"/>
      <c r="E69" s="1293"/>
      <c r="F69" s="1292"/>
      <c r="G69" s="1012"/>
      <c r="H69" s="1291"/>
      <c r="I69" s="1290"/>
      <c r="J69" s="1289"/>
      <c r="K69" s="1288"/>
      <c r="L69" s="1287"/>
      <c r="M69" s="1286"/>
      <c r="N69" s="1285"/>
      <c r="O69" s="1284">
        <v>11</v>
      </c>
      <c r="P69" s="1267"/>
      <c r="Q69" s="1063"/>
    </row>
    <row r="70" spans="2:17" ht="15.75" thickBot="1" x14ac:dyDescent="0.3">
      <c r="B70" s="944" t="s">
        <v>49</v>
      </c>
      <c r="C70" s="1283"/>
      <c r="D70" s="1280"/>
      <c r="E70" s="1279">
        <f>SUM(E63,E65,E66)</f>
        <v>70</v>
      </c>
      <c r="F70" s="1283"/>
      <c r="G70" s="1280"/>
      <c r="H70" s="1279">
        <f>SUM(H63,H64,H65,H66)</f>
        <v>236</v>
      </c>
      <c r="I70" s="1283"/>
      <c r="J70" s="1280"/>
      <c r="K70" s="1282">
        <f>SUM(K60:K68)</f>
        <v>231</v>
      </c>
      <c r="L70" s="1281"/>
      <c r="M70" s="1280"/>
      <c r="N70" s="1279">
        <f>SUM(N60:N69)</f>
        <v>69</v>
      </c>
      <c r="O70" s="1278">
        <f>SUM(O61:O69)</f>
        <v>476</v>
      </c>
      <c r="P70" s="1277"/>
      <c r="Q70" s="1266">
        <v>24</v>
      </c>
    </row>
    <row r="71" spans="2:17" x14ac:dyDescent="0.25">
      <c r="B71" s="1265"/>
      <c r="C71" s="1187"/>
      <c r="D71" s="1188"/>
      <c r="E71" s="1188"/>
      <c r="F71" s="1187"/>
      <c r="G71" s="1188"/>
      <c r="H71" s="1188"/>
      <c r="I71" s="1187"/>
      <c r="J71" s="1188"/>
      <c r="K71" s="1189"/>
      <c r="L71" s="1188"/>
      <c r="M71" s="1188"/>
      <c r="N71" s="1188"/>
      <c r="O71" s="1276"/>
      <c r="P71" s="1265"/>
      <c r="Q71" s="1275"/>
    </row>
    <row r="72" spans="2:17" x14ac:dyDescent="0.25">
      <c r="B72" s="1255" t="s">
        <v>50</v>
      </c>
      <c r="C72" s="1191">
        <f>SUM(C22+C42+C70)</f>
        <v>23</v>
      </c>
      <c r="D72" s="1274">
        <f>SUM(D70,D43)</f>
        <v>20</v>
      </c>
      <c r="E72" s="1273">
        <f>SUM(E22+E42+E70)</f>
        <v>1295</v>
      </c>
      <c r="F72" s="1193">
        <f>SUM(F22+F42+F70)</f>
        <v>23</v>
      </c>
      <c r="G72" s="1272">
        <f>SUM(G70,G43)</f>
        <v>27</v>
      </c>
      <c r="H72" s="1271">
        <f>SUM(H22+H42+H70)</f>
        <v>1757</v>
      </c>
      <c r="I72" s="1195">
        <f>SUM(I22+I42+I70)</f>
        <v>33</v>
      </c>
      <c r="J72" s="1270">
        <f>SUM(J70,J43)</f>
        <v>28</v>
      </c>
      <c r="K72" s="1196">
        <f>SUM(K22+K42+K70)</f>
        <v>1960</v>
      </c>
      <c r="L72" s="1269"/>
      <c r="M72" s="1245"/>
      <c r="N72" s="1268">
        <f>SUM(N22+N42+N70)</f>
        <v>1740</v>
      </c>
      <c r="O72" s="1244">
        <f>E72+H72+K72+N72</f>
        <v>6752</v>
      </c>
      <c r="P72" s="1206"/>
      <c r="Q72" s="1266"/>
    </row>
    <row r="73" spans="2:17" x14ac:dyDescent="0.25">
      <c r="B73" s="1204"/>
      <c r="C73" s="1201"/>
      <c r="D73" s="1202"/>
      <c r="E73" s="1202"/>
      <c r="F73" s="1201"/>
      <c r="G73" s="1202"/>
      <c r="H73" s="1202"/>
      <c r="I73" s="1201"/>
      <c r="J73" s="1202"/>
      <c r="K73" s="1203"/>
      <c r="L73" s="1202"/>
      <c r="M73" s="1202"/>
      <c r="N73" s="1202"/>
      <c r="O73" s="1267"/>
      <c r="P73" s="1206"/>
      <c r="Q73" s="1266"/>
    </row>
    <row r="74" spans="2:17" x14ac:dyDescent="0.25">
      <c r="B74" s="1206" t="s">
        <v>51</v>
      </c>
      <c r="C74" s="1206"/>
      <c r="D74" s="1150"/>
      <c r="E74" s="1150"/>
      <c r="F74" s="1206"/>
      <c r="G74" s="1150"/>
      <c r="H74" s="1150"/>
      <c r="I74" s="1206"/>
      <c r="J74" s="1150"/>
      <c r="K74" s="1200"/>
      <c r="L74" s="1150"/>
      <c r="M74" s="1150"/>
      <c r="N74" s="1150"/>
      <c r="O74" s="1206"/>
      <c r="P74" s="1206"/>
      <c r="Q74" s="1554">
        <v>4</v>
      </c>
    </row>
    <row r="75" spans="2:17" x14ac:dyDescent="0.25">
      <c r="B75" s="1265" t="s">
        <v>106</v>
      </c>
      <c r="C75" s="927"/>
      <c r="D75" s="928"/>
      <c r="E75" s="928">
        <v>35</v>
      </c>
      <c r="F75" s="930"/>
      <c r="G75" s="931"/>
      <c r="H75" s="931">
        <v>33</v>
      </c>
      <c r="I75" s="1264"/>
      <c r="J75" s="1263"/>
      <c r="K75" s="1262">
        <v>33</v>
      </c>
      <c r="L75" s="1261"/>
      <c r="M75" s="937"/>
      <c r="N75" s="937">
        <v>34</v>
      </c>
      <c r="O75" s="1260">
        <f>E75+H75+K75+N75</f>
        <v>135</v>
      </c>
      <c r="P75" s="1206">
        <v>135</v>
      </c>
      <c r="Q75" s="1256"/>
    </row>
    <row r="76" spans="2:17" x14ac:dyDescent="0.25">
      <c r="B76" s="1206" t="s">
        <v>53</v>
      </c>
      <c r="C76" s="892"/>
      <c r="D76" s="893"/>
      <c r="E76" s="893">
        <v>0</v>
      </c>
      <c r="F76" s="1057"/>
      <c r="G76" s="896"/>
      <c r="H76" s="896">
        <v>2</v>
      </c>
      <c r="I76" s="1163"/>
      <c r="J76" s="1164"/>
      <c r="K76" s="1258">
        <v>2</v>
      </c>
      <c r="L76" s="1257"/>
      <c r="M76" s="902"/>
      <c r="N76" s="902">
        <v>0</v>
      </c>
      <c r="O76" s="1244">
        <f>E76+H76+K76+N76</f>
        <v>4</v>
      </c>
      <c r="P76" s="1206">
        <v>4</v>
      </c>
      <c r="Q76" s="1259"/>
    </row>
    <row r="77" spans="2:17" x14ac:dyDescent="0.25">
      <c r="B77" s="1206" t="s">
        <v>54</v>
      </c>
      <c r="C77" s="892"/>
      <c r="D77" s="893"/>
      <c r="E77" s="893">
        <v>0</v>
      </c>
      <c r="F77" s="1057"/>
      <c r="G77" s="896"/>
      <c r="H77" s="896">
        <v>0</v>
      </c>
      <c r="I77" s="1163"/>
      <c r="J77" s="1164"/>
      <c r="K77" s="1258">
        <v>0</v>
      </c>
      <c r="L77" s="1257"/>
      <c r="M77" s="902"/>
      <c r="N77" s="902">
        <v>0</v>
      </c>
      <c r="O77" s="1244">
        <v>11</v>
      </c>
      <c r="P77" s="1206">
        <v>11</v>
      </c>
      <c r="Q77" s="1256"/>
    </row>
    <row r="78" spans="2:17" x14ac:dyDescent="0.25">
      <c r="B78" s="1206"/>
      <c r="C78" s="892"/>
      <c r="D78" s="893"/>
      <c r="E78" s="893"/>
      <c r="F78" s="1057"/>
      <c r="G78" s="896"/>
      <c r="H78" s="896"/>
      <c r="I78" s="1163"/>
      <c r="J78" s="1164"/>
      <c r="K78" s="1258"/>
      <c r="L78" s="1257"/>
      <c r="M78" s="902"/>
      <c r="N78" s="902"/>
      <c r="O78" s="1244"/>
      <c r="P78" s="1206"/>
      <c r="Q78" s="1256"/>
    </row>
    <row r="79" spans="2:17" x14ac:dyDescent="0.25">
      <c r="B79" s="1255" t="s">
        <v>55</v>
      </c>
      <c r="C79" s="1254"/>
      <c r="D79" s="1253"/>
      <c r="E79" s="1253">
        <f>SUM(E75:E78)</f>
        <v>35</v>
      </c>
      <c r="F79" s="1252"/>
      <c r="G79" s="1251"/>
      <c r="H79" s="1251">
        <v>33</v>
      </c>
      <c r="I79" s="1250"/>
      <c r="J79" s="1249"/>
      <c r="K79" s="1248">
        <v>33</v>
      </c>
      <c r="L79" s="1247"/>
      <c r="M79" s="1246"/>
      <c r="N79" s="1245">
        <f>SUM(N75:N78)</f>
        <v>34</v>
      </c>
      <c r="O79" s="1244">
        <f>SUM(O75:O78)</f>
        <v>150</v>
      </c>
      <c r="P79" s="1243">
        <v>150</v>
      </c>
      <c r="Q79" s="1242"/>
    </row>
    <row r="80" spans="2:17" ht="15.75" thickBot="1" x14ac:dyDescent="0.3">
      <c r="B80" s="1241" t="s">
        <v>329</v>
      </c>
      <c r="C80" s="1241"/>
      <c r="D80" s="1239"/>
      <c r="E80" s="1239"/>
      <c r="F80" s="1241"/>
      <c r="G80" s="1239"/>
      <c r="H80" s="1239"/>
      <c r="I80" s="1241"/>
      <c r="J80" s="1239"/>
      <c r="K80" s="1240"/>
      <c r="L80" s="1239"/>
      <c r="M80" s="1239"/>
      <c r="N80" s="1239"/>
      <c r="O80" s="1551"/>
      <c r="P80" s="1552"/>
      <c r="Q80" s="1553">
        <f>SUM(Q43,Q53,Q57,Q58,Q70,Q74)</f>
        <v>240</v>
      </c>
    </row>
    <row r="81" spans="2:2" x14ac:dyDescent="0.25">
      <c r="B81" s="890" t="s">
        <v>108</v>
      </c>
    </row>
    <row r="82" spans="2:2" x14ac:dyDescent="0.25">
      <c r="B82" s="890" t="s">
        <v>251</v>
      </c>
    </row>
    <row r="83" spans="2:2" x14ac:dyDescent="0.25">
      <c r="B83" s="890" t="s">
        <v>252</v>
      </c>
    </row>
    <row r="84" spans="2:2" x14ac:dyDescent="0.25">
      <c r="B84" s="890" t="s">
        <v>253</v>
      </c>
    </row>
    <row r="85" spans="2:2" x14ac:dyDescent="0.25">
      <c r="B85" s="890" t="s">
        <v>254</v>
      </c>
    </row>
    <row r="86" spans="2:2" x14ac:dyDescent="0.25">
      <c r="B86" s="890" t="s">
        <v>267</v>
      </c>
    </row>
    <row r="87" spans="2:2" x14ac:dyDescent="0.25">
      <c r="B87" s="890"/>
    </row>
    <row r="88" spans="2:2" x14ac:dyDescent="0.25">
      <c r="B88" s="1238" t="s">
        <v>266</v>
      </c>
    </row>
    <row r="89" spans="2:2" x14ac:dyDescent="0.25">
      <c r="B89" s="1238" t="s">
        <v>265</v>
      </c>
    </row>
    <row r="90" spans="2:2" x14ac:dyDescent="0.25">
      <c r="B90" s="1238" t="s">
        <v>264</v>
      </c>
    </row>
    <row r="91" spans="2:2" x14ac:dyDescent="0.25">
      <c r="B91" s="1238" t="s">
        <v>263</v>
      </c>
    </row>
  </sheetData>
  <mergeCells count="9">
    <mergeCell ref="B2:Q2"/>
    <mergeCell ref="C4:N4"/>
    <mergeCell ref="C5:E5"/>
    <mergeCell ref="F5:H5"/>
    <mergeCell ref="I5:K5"/>
    <mergeCell ref="L5:N5"/>
    <mergeCell ref="O5:O7"/>
    <mergeCell ref="P5:P7"/>
    <mergeCell ref="Q5:Q7"/>
  </mergeCells>
  <conditionalFormatting sqref="P9:Q74">
    <cfRule type="cellIs" dxfId="25" priority="1" stopIfTrue="1" operator="lessThan">
      <formula>0</formula>
    </cfRule>
  </conditionalFormatting>
  <conditionalFormatting sqref="P78:Q80">
    <cfRule type="cellIs" dxfId="24" priority="2" stopIfTrue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CE82A-3CA0-4452-A0F6-514ED923CB41}">
  <sheetPr>
    <pageSetUpPr fitToPage="1"/>
  </sheetPr>
  <dimension ref="B1:Q97"/>
  <sheetViews>
    <sheetView tabSelected="1" topLeftCell="A44" zoomScale="80" zoomScaleNormal="80" workbookViewId="0">
      <selection activeCell="S85" sqref="S85"/>
    </sheetView>
  </sheetViews>
  <sheetFormatPr defaultRowHeight="15" x14ac:dyDescent="0.25"/>
  <cols>
    <col min="2" max="2" width="52.5703125" customWidth="1"/>
  </cols>
  <sheetData>
    <row r="1" spans="2:17" x14ac:dyDescent="0.25">
      <c r="B1" s="854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</row>
    <row r="2" spans="2:17" ht="15.75" x14ac:dyDescent="0.25">
      <c r="B2" s="1598" t="s">
        <v>328</v>
      </c>
      <c r="C2" s="1598"/>
      <c r="D2" s="1598"/>
      <c r="E2" s="1598"/>
      <c r="F2" s="1598"/>
      <c r="G2" s="1598"/>
      <c r="H2" s="1598"/>
      <c r="I2" s="1598"/>
      <c r="J2" s="1598"/>
      <c r="K2" s="1598"/>
      <c r="L2" s="1598"/>
      <c r="M2" s="1598"/>
      <c r="N2" s="1598"/>
      <c r="O2" s="1598"/>
      <c r="P2" s="1598"/>
      <c r="Q2" s="1598"/>
    </row>
    <row r="3" spans="2:17" ht="16.5" thickBot="1" x14ac:dyDescent="0.3">
      <c r="B3" s="855"/>
      <c r="C3" s="1574" t="s">
        <v>0</v>
      </c>
      <c r="D3" s="1575"/>
      <c r="E3" s="1575"/>
      <c r="F3" s="1575"/>
      <c r="G3" s="1575"/>
      <c r="H3" s="1575"/>
      <c r="I3" s="1575"/>
      <c r="J3" s="1575"/>
      <c r="K3" s="1575"/>
      <c r="L3" s="1575"/>
      <c r="M3" s="1575"/>
      <c r="N3" s="1576"/>
      <c r="O3" s="856"/>
      <c r="P3" s="856"/>
      <c r="Q3" s="856"/>
    </row>
    <row r="4" spans="2:17" x14ac:dyDescent="0.25">
      <c r="B4" s="857"/>
      <c r="C4" s="1577" t="s">
        <v>206</v>
      </c>
      <c r="D4" s="1578"/>
      <c r="E4" s="1579"/>
      <c r="F4" s="1580" t="s">
        <v>207</v>
      </c>
      <c r="G4" s="1581"/>
      <c r="H4" s="1582"/>
      <c r="I4" s="1583" t="s">
        <v>208</v>
      </c>
      <c r="J4" s="1584"/>
      <c r="K4" s="1585"/>
      <c r="L4" s="1586" t="s">
        <v>209</v>
      </c>
      <c r="M4" s="1587"/>
      <c r="N4" s="1588"/>
      <c r="O4" s="1589" t="s">
        <v>61</v>
      </c>
      <c r="P4" s="1592" t="s">
        <v>4</v>
      </c>
      <c r="Q4" s="1595" t="s">
        <v>5</v>
      </c>
    </row>
    <row r="5" spans="2:17" x14ac:dyDescent="0.25">
      <c r="B5" s="858" t="s">
        <v>6</v>
      </c>
      <c r="C5" s="859" t="s">
        <v>7</v>
      </c>
      <c r="D5" s="860"/>
      <c r="E5" s="861"/>
      <c r="F5" s="862" t="s">
        <v>7</v>
      </c>
      <c r="G5" s="863"/>
      <c r="H5" s="864"/>
      <c r="I5" s="865" t="s">
        <v>7</v>
      </c>
      <c r="J5" s="866"/>
      <c r="K5" s="867"/>
      <c r="L5" s="868" t="s">
        <v>7</v>
      </c>
      <c r="M5" s="869"/>
      <c r="N5" s="870"/>
      <c r="O5" s="1590"/>
      <c r="P5" s="1593"/>
      <c r="Q5" s="1596"/>
    </row>
    <row r="6" spans="2:17" x14ac:dyDescent="0.25">
      <c r="B6" s="871"/>
      <c r="C6" s="872" t="s">
        <v>8</v>
      </c>
      <c r="D6" s="873" t="s">
        <v>9</v>
      </c>
      <c r="E6" s="874" t="s">
        <v>10</v>
      </c>
      <c r="F6" s="875" t="s">
        <v>8</v>
      </c>
      <c r="G6" s="876" t="s">
        <v>9</v>
      </c>
      <c r="H6" s="877" t="s">
        <v>10</v>
      </c>
      <c r="I6" s="878" t="s">
        <v>64</v>
      </c>
      <c r="J6" s="879" t="s">
        <v>9</v>
      </c>
      <c r="K6" s="880" t="s">
        <v>10</v>
      </c>
      <c r="L6" s="881" t="s">
        <v>64</v>
      </c>
      <c r="M6" s="882" t="s">
        <v>9</v>
      </c>
      <c r="N6" s="883" t="s">
        <v>10</v>
      </c>
      <c r="O6" s="1591"/>
      <c r="P6" s="1594"/>
      <c r="Q6" s="1597"/>
    </row>
    <row r="7" spans="2:17" x14ac:dyDescent="0.25">
      <c r="B7" s="884" t="s">
        <v>11</v>
      </c>
      <c r="C7" s="885"/>
      <c r="D7" s="886"/>
      <c r="E7" s="887"/>
      <c r="F7" s="885"/>
      <c r="G7" s="886"/>
      <c r="H7" s="887"/>
      <c r="I7" s="885"/>
      <c r="J7" s="886"/>
      <c r="K7" s="887"/>
      <c r="L7" s="885"/>
      <c r="M7" s="886"/>
      <c r="N7" s="887"/>
      <c r="O7" s="886"/>
      <c r="P7" s="888"/>
      <c r="Q7" s="889"/>
    </row>
    <row r="8" spans="2:17" x14ac:dyDescent="0.25">
      <c r="B8" s="891" t="s">
        <v>12</v>
      </c>
      <c r="C8" s="892">
        <v>4</v>
      </c>
      <c r="D8" s="893">
        <v>4</v>
      </c>
      <c r="E8" s="894">
        <v>140</v>
      </c>
      <c r="F8" s="895">
        <v>4</v>
      </c>
      <c r="G8" s="896">
        <v>4</v>
      </c>
      <c r="H8" s="897">
        <v>132</v>
      </c>
      <c r="I8" s="898">
        <v>3</v>
      </c>
      <c r="J8" s="899">
        <v>3</v>
      </c>
      <c r="K8" s="900">
        <v>99</v>
      </c>
      <c r="L8" s="901">
        <v>4</v>
      </c>
      <c r="M8" s="902">
        <v>3</v>
      </c>
      <c r="N8" s="903">
        <v>116</v>
      </c>
      <c r="O8" s="904">
        <v>487</v>
      </c>
      <c r="P8" s="905">
        <v>487</v>
      </c>
      <c r="Q8" s="906">
        <v>24</v>
      </c>
    </row>
    <row r="9" spans="2:17" x14ac:dyDescent="0.25">
      <c r="B9" s="891" t="s">
        <v>210</v>
      </c>
      <c r="C9" s="892">
        <v>3</v>
      </c>
      <c r="D9" s="893">
        <v>3</v>
      </c>
      <c r="E9" s="894">
        <v>105</v>
      </c>
      <c r="F9" s="895">
        <v>3</v>
      </c>
      <c r="G9" s="896">
        <v>3</v>
      </c>
      <c r="H9" s="897">
        <v>99</v>
      </c>
      <c r="I9" s="898">
        <v>3</v>
      </c>
      <c r="J9" s="899">
        <v>3</v>
      </c>
      <c r="K9" s="900">
        <v>99</v>
      </c>
      <c r="L9" s="901">
        <v>3</v>
      </c>
      <c r="M9" s="902">
        <v>3</v>
      </c>
      <c r="N9" s="903">
        <v>80</v>
      </c>
      <c r="O9" s="904">
        <v>383</v>
      </c>
      <c r="P9" s="905">
        <v>383</v>
      </c>
      <c r="Q9" s="906">
        <v>19</v>
      </c>
    </row>
    <row r="10" spans="2:17" x14ac:dyDescent="0.25">
      <c r="B10" s="891" t="s">
        <v>211</v>
      </c>
      <c r="C10" s="892">
        <v>3</v>
      </c>
      <c r="D10" s="893">
        <v>3</v>
      </c>
      <c r="E10" s="894">
        <v>105</v>
      </c>
      <c r="F10" s="895">
        <v>3</v>
      </c>
      <c r="G10" s="896">
        <v>3</v>
      </c>
      <c r="H10" s="897">
        <v>99</v>
      </c>
      <c r="I10" s="898">
        <v>3</v>
      </c>
      <c r="J10" s="899">
        <v>3</v>
      </c>
      <c r="K10" s="900">
        <v>99</v>
      </c>
      <c r="L10" s="901">
        <v>3</v>
      </c>
      <c r="M10" s="902">
        <v>3</v>
      </c>
      <c r="N10" s="903">
        <v>114</v>
      </c>
      <c r="O10" s="904">
        <v>417</v>
      </c>
      <c r="P10" s="905">
        <v>417</v>
      </c>
      <c r="Q10" s="906">
        <v>20</v>
      </c>
    </row>
    <row r="11" spans="2:17" x14ac:dyDescent="0.25">
      <c r="B11" s="891" t="s">
        <v>15</v>
      </c>
      <c r="C11" s="892">
        <v>2</v>
      </c>
      <c r="D11" s="893">
        <v>2</v>
      </c>
      <c r="E11" s="894">
        <v>68</v>
      </c>
      <c r="F11" s="895">
        <v>0</v>
      </c>
      <c r="G11" s="896">
        <v>0</v>
      </c>
      <c r="H11" s="897">
        <v>0</v>
      </c>
      <c r="I11" s="898">
        <v>0</v>
      </c>
      <c r="J11" s="899">
        <v>0</v>
      </c>
      <c r="K11" s="900">
        <v>0</v>
      </c>
      <c r="L11" s="901">
        <v>0</v>
      </c>
      <c r="M11" s="902">
        <v>0</v>
      </c>
      <c r="N11" s="903">
        <v>0</v>
      </c>
      <c r="O11" s="904">
        <v>68</v>
      </c>
      <c r="P11" s="905">
        <v>68</v>
      </c>
      <c r="Q11" s="906">
        <v>3</v>
      </c>
    </row>
    <row r="12" spans="2:17" x14ac:dyDescent="0.25">
      <c r="B12" s="891" t="s">
        <v>16</v>
      </c>
      <c r="C12" s="892">
        <v>2</v>
      </c>
      <c r="D12" s="893">
        <v>2</v>
      </c>
      <c r="E12" s="894">
        <v>68</v>
      </c>
      <c r="F12" s="895">
        <v>1</v>
      </c>
      <c r="G12" s="896">
        <v>1</v>
      </c>
      <c r="H12" s="897">
        <v>34</v>
      </c>
      <c r="I12" s="898">
        <v>0</v>
      </c>
      <c r="J12" s="899">
        <v>0</v>
      </c>
      <c r="K12" s="900">
        <v>0</v>
      </c>
      <c r="L12" s="901">
        <v>0</v>
      </c>
      <c r="M12" s="902">
        <v>0</v>
      </c>
      <c r="N12" s="903">
        <v>0</v>
      </c>
      <c r="O12" s="904">
        <v>102</v>
      </c>
      <c r="P12" s="905">
        <v>102</v>
      </c>
      <c r="Q12" s="906">
        <v>5</v>
      </c>
    </row>
    <row r="13" spans="2:17" x14ac:dyDescent="0.25">
      <c r="B13" s="908" t="s">
        <v>17</v>
      </c>
      <c r="C13" s="909">
        <v>2</v>
      </c>
      <c r="D13" s="910">
        <v>2</v>
      </c>
      <c r="E13" s="911">
        <v>68</v>
      </c>
      <c r="F13" s="912">
        <v>0</v>
      </c>
      <c r="G13" s="913">
        <v>0</v>
      </c>
      <c r="H13" s="914">
        <v>0</v>
      </c>
      <c r="I13" s="915">
        <v>0</v>
      </c>
      <c r="J13" s="916">
        <v>0</v>
      </c>
      <c r="K13" s="917">
        <v>0</v>
      </c>
      <c r="L13" s="918">
        <v>0</v>
      </c>
      <c r="M13" s="919">
        <v>0</v>
      </c>
      <c r="N13" s="920">
        <v>0</v>
      </c>
      <c r="O13" s="921">
        <v>68</v>
      </c>
      <c r="P13" s="922">
        <v>68</v>
      </c>
      <c r="Q13" s="923">
        <v>3</v>
      </c>
    </row>
    <row r="14" spans="2:17" x14ac:dyDescent="0.25">
      <c r="B14" s="891" t="s">
        <v>212</v>
      </c>
      <c r="C14" s="892">
        <v>0</v>
      </c>
      <c r="D14" s="893">
        <v>0</v>
      </c>
      <c r="E14" s="894">
        <v>0</v>
      </c>
      <c r="F14" s="895">
        <v>0</v>
      </c>
      <c r="G14" s="896">
        <v>0</v>
      </c>
      <c r="H14" s="924">
        <v>0</v>
      </c>
      <c r="I14" s="898">
        <v>0</v>
      </c>
      <c r="J14" s="899">
        <v>0</v>
      </c>
      <c r="K14" s="900">
        <v>0</v>
      </c>
      <c r="L14" s="901">
        <v>2</v>
      </c>
      <c r="M14" s="902">
        <v>2</v>
      </c>
      <c r="N14" s="903">
        <v>68</v>
      </c>
      <c r="O14" s="925">
        <v>68</v>
      </c>
      <c r="P14" s="905">
        <v>68</v>
      </c>
      <c r="Q14" s="906">
        <v>3</v>
      </c>
    </row>
    <row r="15" spans="2:17" x14ac:dyDescent="0.25">
      <c r="B15" s="891" t="s">
        <v>213</v>
      </c>
      <c r="C15" s="892">
        <v>0</v>
      </c>
      <c r="D15" s="893">
        <v>0</v>
      </c>
      <c r="E15" s="894">
        <v>0</v>
      </c>
      <c r="F15" s="895">
        <v>0</v>
      </c>
      <c r="G15" s="896">
        <v>0</v>
      </c>
      <c r="H15" s="924">
        <v>0</v>
      </c>
      <c r="I15" s="898">
        <v>0</v>
      </c>
      <c r="J15" s="899">
        <v>0</v>
      </c>
      <c r="K15" s="926">
        <v>0</v>
      </c>
      <c r="L15" s="901">
        <v>0</v>
      </c>
      <c r="M15" s="902">
        <v>0</v>
      </c>
      <c r="N15" s="903">
        <v>0</v>
      </c>
      <c r="O15" s="925"/>
      <c r="P15" s="905"/>
      <c r="Q15" s="906"/>
    </row>
    <row r="16" spans="2:17" x14ac:dyDescent="0.25">
      <c r="B16" s="871" t="s">
        <v>214</v>
      </c>
      <c r="C16" s="927">
        <v>0</v>
      </c>
      <c r="D16" s="928">
        <v>0</v>
      </c>
      <c r="E16" s="929">
        <v>0</v>
      </c>
      <c r="F16" s="930">
        <v>0</v>
      </c>
      <c r="G16" s="931">
        <v>0</v>
      </c>
      <c r="H16" s="932">
        <v>0</v>
      </c>
      <c r="I16" s="933">
        <v>3</v>
      </c>
      <c r="J16" s="934">
        <v>3</v>
      </c>
      <c r="K16" s="935">
        <v>90</v>
      </c>
      <c r="L16" s="936">
        <v>0</v>
      </c>
      <c r="M16" s="937">
        <v>0</v>
      </c>
      <c r="N16" s="903">
        <v>0</v>
      </c>
      <c r="O16" s="938">
        <f>SUM(K16,K17)</f>
        <v>105</v>
      </c>
      <c r="P16" s="905">
        <f>SUM(K16,K17)</f>
        <v>105</v>
      </c>
      <c r="Q16" s="906">
        <v>5</v>
      </c>
    </row>
    <row r="17" spans="2:17" x14ac:dyDescent="0.25">
      <c r="B17" s="871" t="s">
        <v>215</v>
      </c>
      <c r="C17" s="927">
        <v>0</v>
      </c>
      <c r="D17" s="928">
        <v>0</v>
      </c>
      <c r="E17" s="929">
        <v>0</v>
      </c>
      <c r="F17" s="930">
        <v>0</v>
      </c>
      <c r="G17" s="931">
        <v>0</v>
      </c>
      <c r="H17" s="932">
        <v>0</v>
      </c>
      <c r="I17" s="933">
        <v>1</v>
      </c>
      <c r="J17" s="934">
        <v>1</v>
      </c>
      <c r="K17" s="935">
        <v>15</v>
      </c>
      <c r="L17" s="936">
        <v>0</v>
      </c>
      <c r="M17" s="937">
        <v>0</v>
      </c>
      <c r="N17" s="939">
        <v>0</v>
      </c>
      <c r="O17" s="940"/>
      <c r="P17" s="941"/>
      <c r="Q17" s="942"/>
    </row>
    <row r="18" spans="2:17" x14ac:dyDescent="0.25">
      <c r="B18" s="891" t="s">
        <v>216</v>
      </c>
      <c r="C18" s="892">
        <v>3</v>
      </c>
      <c r="D18" s="893">
        <v>3</v>
      </c>
      <c r="E18" s="894">
        <v>87</v>
      </c>
      <c r="F18" s="895">
        <v>0</v>
      </c>
      <c r="G18" s="896">
        <v>0</v>
      </c>
      <c r="H18" s="897">
        <v>0</v>
      </c>
      <c r="I18" s="898">
        <v>0</v>
      </c>
      <c r="J18" s="899">
        <v>0</v>
      </c>
      <c r="K18" s="900">
        <v>0</v>
      </c>
      <c r="L18" s="901">
        <v>0</v>
      </c>
      <c r="M18" s="902">
        <v>0</v>
      </c>
      <c r="N18" s="903">
        <v>0</v>
      </c>
      <c r="O18" s="904">
        <f>SUM(E18,E19)</f>
        <v>105</v>
      </c>
      <c r="P18" s="905">
        <v>105</v>
      </c>
      <c r="Q18" s="906">
        <v>5</v>
      </c>
    </row>
    <row r="19" spans="2:17" x14ac:dyDescent="0.25">
      <c r="B19" s="908" t="s">
        <v>217</v>
      </c>
      <c r="C19" s="909">
        <v>1</v>
      </c>
      <c r="D19" s="910">
        <v>1</v>
      </c>
      <c r="E19" s="911">
        <v>18</v>
      </c>
      <c r="F19" s="912">
        <v>0</v>
      </c>
      <c r="G19" s="913">
        <v>0</v>
      </c>
      <c r="H19" s="914">
        <v>0</v>
      </c>
      <c r="I19" s="915">
        <v>0</v>
      </c>
      <c r="J19" s="916">
        <v>0</v>
      </c>
      <c r="K19" s="917">
        <v>0</v>
      </c>
      <c r="L19" s="918">
        <v>0</v>
      </c>
      <c r="M19" s="919">
        <v>0</v>
      </c>
      <c r="N19" s="920">
        <v>0</v>
      </c>
      <c r="O19" s="921"/>
      <c r="P19" s="922"/>
      <c r="Q19" s="923"/>
    </row>
    <row r="20" spans="2:17" ht="15.75" thickBot="1" x14ac:dyDescent="0.3">
      <c r="B20" s="943" t="s">
        <v>218</v>
      </c>
      <c r="C20" s="909">
        <v>2</v>
      </c>
      <c r="D20" s="910">
        <v>2</v>
      </c>
      <c r="E20" s="911">
        <v>70</v>
      </c>
      <c r="F20" s="912">
        <v>2</v>
      </c>
      <c r="G20" s="913">
        <v>2</v>
      </c>
      <c r="H20" s="914">
        <v>70</v>
      </c>
      <c r="I20" s="915">
        <v>3</v>
      </c>
      <c r="J20" s="916">
        <v>3</v>
      </c>
      <c r="K20" s="917">
        <v>101</v>
      </c>
      <c r="L20" s="918">
        <v>3</v>
      </c>
      <c r="M20" s="919">
        <v>3</v>
      </c>
      <c r="N20" s="920">
        <v>99</v>
      </c>
      <c r="O20" s="921">
        <v>340</v>
      </c>
      <c r="P20" s="922">
        <v>340</v>
      </c>
      <c r="Q20" s="923">
        <v>14</v>
      </c>
    </row>
    <row r="21" spans="2:17" ht="15.75" thickBot="1" x14ac:dyDescent="0.3">
      <c r="B21" s="944" t="s">
        <v>25</v>
      </c>
      <c r="C21" s="945">
        <v>21</v>
      </c>
      <c r="D21" s="946">
        <v>21</v>
      </c>
      <c r="E21" s="947">
        <v>723</v>
      </c>
      <c r="F21" s="948">
        <v>14</v>
      </c>
      <c r="G21" s="949">
        <v>14</v>
      </c>
      <c r="H21" s="950">
        <v>463</v>
      </c>
      <c r="I21" s="951">
        <v>14</v>
      </c>
      <c r="J21" s="952">
        <v>15</v>
      </c>
      <c r="K21" s="953">
        <v>486</v>
      </c>
      <c r="L21" s="954">
        <v>13</v>
      </c>
      <c r="M21" s="955">
        <v>15</v>
      </c>
      <c r="N21" s="956">
        <v>471</v>
      </c>
      <c r="O21" s="957">
        <f>SUM(O8:O20)</f>
        <v>2143</v>
      </c>
      <c r="P21" s="958">
        <f>SUM(P8:P20)</f>
        <v>2143</v>
      </c>
      <c r="Q21" s="959">
        <f>SUM(Q8:Q20)</f>
        <v>101</v>
      </c>
    </row>
    <row r="22" spans="2:17" x14ac:dyDescent="0.25">
      <c r="B22" s="961"/>
      <c r="C22" s="962"/>
      <c r="D22" s="963"/>
      <c r="E22" s="964"/>
      <c r="F22" s="962"/>
      <c r="G22" s="963"/>
      <c r="H22" s="964"/>
      <c r="I22" s="962"/>
      <c r="J22" s="963"/>
      <c r="K22" s="964"/>
      <c r="L22" s="962"/>
      <c r="M22" s="963"/>
      <c r="N22" s="964"/>
      <c r="O22" s="890"/>
      <c r="P22" s="965"/>
      <c r="Q22" s="966"/>
    </row>
    <row r="23" spans="2:17" ht="15.75" thickBot="1" x14ac:dyDescent="0.3">
      <c r="B23" s="884" t="s">
        <v>26</v>
      </c>
      <c r="C23" s="885"/>
      <c r="D23" s="886"/>
      <c r="E23" s="887"/>
      <c r="F23" s="885"/>
      <c r="G23" s="886"/>
      <c r="H23" s="968"/>
      <c r="I23" s="885"/>
      <c r="J23" s="886"/>
      <c r="K23" s="968"/>
      <c r="L23" s="885"/>
      <c r="M23" s="886"/>
      <c r="N23" s="968"/>
      <c r="O23" s="886"/>
      <c r="P23" s="965"/>
      <c r="Q23" s="966"/>
    </row>
    <row r="24" spans="2:17" x14ac:dyDescent="0.25">
      <c r="B24" s="969" t="s">
        <v>219</v>
      </c>
      <c r="C24" s="970">
        <v>2</v>
      </c>
      <c r="D24" s="971">
        <v>1</v>
      </c>
      <c r="E24" s="972">
        <v>51</v>
      </c>
      <c r="F24" s="973">
        <v>2</v>
      </c>
      <c r="G24" s="974">
        <v>1</v>
      </c>
      <c r="H24" s="975">
        <v>51</v>
      </c>
      <c r="I24" s="976">
        <v>0</v>
      </c>
      <c r="J24" s="977">
        <v>0</v>
      </c>
      <c r="K24" s="978">
        <v>0</v>
      </c>
      <c r="L24" s="979">
        <v>0</v>
      </c>
      <c r="M24" s="980">
        <v>0</v>
      </c>
      <c r="N24" s="981">
        <v>0</v>
      </c>
      <c r="O24" s="982">
        <v>204</v>
      </c>
      <c r="P24" s="983">
        <v>204</v>
      </c>
      <c r="Q24" s="984">
        <v>11</v>
      </c>
    </row>
    <row r="25" spans="2:17" ht="15.75" thickBot="1" x14ac:dyDescent="0.3">
      <c r="B25" s="985" t="s">
        <v>220</v>
      </c>
      <c r="C25" s="986" t="s">
        <v>221</v>
      </c>
      <c r="D25" s="987" t="s">
        <v>221</v>
      </c>
      <c r="E25" s="988">
        <v>51</v>
      </c>
      <c r="F25" s="989">
        <v>2</v>
      </c>
      <c r="G25" s="990">
        <v>2</v>
      </c>
      <c r="H25" s="991">
        <v>51</v>
      </c>
      <c r="I25" s="992">
        <v>0</v>
      </c>
      <c r="J25" s="993">
        <v>0</v>
      </c>
      <c r="K25" s="994">
        <v>0</v>
      </c>
      <c r="L25" s="1549">
        <v>0</v>
      </c>
      <c r="M25" s="996">
        <v>0</v>
      </c>
      <c r="N25" s="997">
        <v>0</v>
      </c>
      <c r="O25" s="998"/>
      <c r="P25" s="999"/>
      <c r="Q25" s="1000"/>
    </row>
    <row r="26" spans="2:17" x14ac:dyDescent="0.25">
      <c r="B26" s="1001" t="s">
        <v>222</v>
      </c>
      <c r="C26" s="927">
        <v>3</v>
      </c>
      <c r="D26" s="928">
        <v>2</v>
      </c>
      <c r="E26" s="929">
        <v>84</v>
      </c>
      <c r="F26" s="930">
        <v>0</v>
      </c>
      <c r="G26" s="931">
        <v>0</v>
      </c>
      <c r="H26" s="932">
        <v>0</v>
      </c>
      <c r="I26" s="933">
        <v>0</v>
      </c>
      <c r="J26" s="934">
        <v>0</v>
      </c>
      <c r="K26" s="935">
        <v>0</v>
      </c>
      <c r="L26" s="936">
        <v>0</v>
      </c>
      <c r="M26" s="937">
        <v>0</v>
      </c>
      <c r="N26" s="939">
        <v>0</v>
      </c>
      <c r="O26" s="940">
        <f>SUM(E26:E27)</f>
        <v>102</v>
      </c>
      <c r="P26" s="941">
        <v>102</v>
      </c>
      <c r="Q26" s="942">
        <v>5</v>
      </c>
    </row>
    <row r="27" spans="2:17" ht="15.75" thickBot="1" x14ac:dyDescent="0.3">
      <c r="B27" s="1002" t="s">
        <v>223</v>
      </c>
      <c r="C27" s="1003">
        <v>0</v>
      </c>
      <c r="D27" s="1004" t="s">
        <v>224</v>
      </c>
      <c r="E27" s="1005">
        <v>18</v>
      </c>
      <c r="F27" s="1006">
        <v>0</v>
      </c>
      <c r="G27" s="990">
        <v>0</v>
      </c>
      <c r="H27" s="991">
        <v>0</v>
      </c>
      <c r="I27" s="992">
        <v>0</v>
      </c>
      <c r="J27" s="993">
        <v>0</v>
      </c>
      <c r="K27" s="994">
        <v>0</v>
      </c>
      <c r="L27" s="995">
        <v>0</v>
      </c>
      <c r="M27" s="996">
        <v>0</v>
      </c>
      <c r="N27" s="997">
        <v>0</v>
      </c>
      <c r="O27" s="998"/>
      <c r="P27" s="999"/>
      <c r="Q27" s="1000"/>
    </row>
    <row r="28" spans="2:17" ht="15.75" thickBot="1" x14ac:dyDescent="0.3">
      <c r="B28" s="1007" t="s">
        <v>225</v>
      </c>
      <c r="C28" s="1008">
        <v>0</v>
      </c>
      <c r="D28" s="1009">
        <v>0</v>
      </c>
      <c r="E28" s="1010">
        <v>0</v>
      </c>
      <c r="F28" s="1011">
        <v>0</v>
      </c>
      <c r="G28" s="1012">
        <v>0</v>
      </c>
      <c r="H28" s="1013">
        <v>0</v>
      </c>
      <c r="I28" s="1014">
        <v>0</v>
      </c>
      <c r="J28" s="1015">
        <v>0</v>
      </c>
      <c r="K28" s="1016">
        <v>0</v>
      </c>
      <c r="L28" s="1017">
        <v>3</v>
      </c>
      <c r="M28" s="1018">
        <v>3</v>
      </c>
      <c r="N28" s="1019">
        <v>102</v>
      </c>
      <c r="O28" s="1020">
        <f>SUM(N28)</f>
        <v>102</v>
      </c>
      <c r="P28" s="965">
        <v>102</v>
      </c>
      <c r="Q28" s="966">
        <v>5</v>
      </c>
    </row>
    <row r="29" spans="2:17" x14ac:dyDescent="0.25">
      <c r="B29" s="1001" t="s">
        <v>226</v>
      </c>
      <c r="C29" s="1021">
        <v>1</v>
      </c>
      <c r="D29" s="1022">
        <v>0</v>
      </c>
      <c r="E29" s="1023">
        <v>17</v>
      </c>
      <c r="F29" s="973">
        <v>0</v>
      </c>
      <c r="G29" s="974">
        <v>0</v>
      </c>
      <c r="H29" s="975">
        <v>0</v>
      </c>
      <c r="I29" s="976">
        <v>0</v>
      </c>
      <c r="J29" s="977">
        <v>0</v>
      </c>
      <c r="K29" s="978">
        <v>0</v>
      </c>
      <c r="L29" s="979">
        <v>0</v>
      </c>
      <c r="M29" s="980">
        <v>0</v>
      </c>
      <c r="N29" s="981">
        <v>0</v>
      </c>
      <c r="O29" s="982">
        <f>SUM(E29:E30)</f>
        <v>68</v>
      </c>
      <c r="P29" s="983">
        <v>68</v>
      </c>
      <c r="Q29" s="984">
        <v>4</v>
      </c>
    </row>
    <row r="30" spans="2:17" ht="15.75" thickBot="1" x14ac:dyDescent="0.3">
      <c r="B30" s="1002" t="s">
        <v>227</v>
      </c>
      <c r="C30" s="986" t="s">
        <v>224</v>
      </c>
      <c r="D30" s="987" t="s">
        <v>224</v>
      </c>
      <c r="E30" s="1005">
        <v>51</v>
      </c>
      <c r="F30" s="1006">
        <v>0</v>
      </c>
      <c r="G30" s="990">
        <v>0</v>
      </c>
      <c r="H30" s="991">
        <v>0</v>
      </c>
      <c r="I30" s="992">
        <v>0</v>
      </c>
      <c r="J30" s="993">
        <v>0</v>
      </c>
      <c r="K30" s="994">
        <v>0</v>
      </c>
      <c r="L30" s="995">
        <v>0</v>
      </c>
      <c r="M30" s="996">
        <v>0</v>
      </c>
      <c r="N30" s="997">
        <v>0</v>
      </c>
      <c r="O30" s="998"/>
      <c r="P30" s="999"/>
      <c r="Q30" s="1000"/>
    </row>
    <row r="31" spans="2:17" x14ac:dyDescent="0.25">
      <c r="B31" s="969" t="s">
        <v>228</v>
      </c>
      <c r="C31" s="1021">
        <v>1</v>
      </c>
      <c r="D31" s="1024">
        <v>1</v>
      </c>
      <c r="E31" s="1023">
        <v>36</v>
      </c>
      <c r="F31" s="973">
        <v>2</v>
      </c>
      <c r="G31" s="974">
        <v>2</v>
      </c>
      <c r="H31" s="975">
        <v>68</v>
      </c>
      <c r="I31" s="976">
        <v>2</v>
      </c>
      <c r="J31" s="977">
        <v>2</v>
      </c>
      <c r="K31" s="978">
        <v>68</v>
      </c>
      <c r="L31" s="979">
        <v>2</v>
      </c>
      <c r="M31" s="980">
        <v>2</v>
      </c>
      <c r="N31" s="981">
        <v>67</v>
      </c>
      <c r="O31" s="982">
        <f>SUM(E31:E32,H31:H32,K31:K32,N31,N32)</f>
        <v>510</v>
      </c>
      <c r="P31" s="983">
        <v>510</v>
      </c>
      <c r="Q31" s="984">
        <v>27</v>
      </c>
    </row>
    <row r="32" spans="2:17" ht="15.75" thickBot="1" x14ac:dyDescent="0.3">
      <c r="B32" s="985" t="s">
        <v>229</v>
      </c>
      <c r="C32" s="1004" t="s">
        <v>224</v>
      </c>
      <c r="D32" s="1004" t="s">
        <v>224</v>
      </c>
      <c r="E32" s="1005">
        <v>36</v>
      </c>
      <c r="F32" s="1006">
        <v>2</v>
      </c>
      <c r="G32" s="990">
        <v>2</v>
      </c>
      <c r="H32" s="991">
        <v>68</v>
      </c>
      <c r="I32" s="992">
        <v>2</v>
      </c>
      <c r="J32" s="993">
        <v>2</v>
      </c>
      <c r="K32" s="994">
        <v>68</v>
      </c>
      <c r="L32" s="995">
        <v>3</v>
      </c>
      <c r="M32" s="996">
        <v>3</v>
      </c>
      <c r="N32" s="997">
        <v>99</v>
      </c>
      <c r="O32" s="998"/>
      <c r="P32" s="999"/>
      <c r="Q32" s="1000"/>
    </row>
    <row r="33" spans="2:17" x14ac:dyDescent="0.25">
      <c r="B33" s="1001" t="s">
        <v>230</v>
      </c>
      <c r="C33" s="1021">
        <v>0</v>
      </c>
      <c r="D33" s="1024">
        <v>0</v>
      </c>
      <c r="E33" s="1023">
        <v>0</v>
      </c>
      <c r="F33" s="973">
        <v>1</v>
      </c>
      <c r="G33" s="974">
        <v>1</v>
      </c>
      <c r="H33" s="975">
        <v>32</v>
      </c>
      <c r="I33" s="976">
        <v>0</v>
      </c>
      <c r="J33" s="977">
        <v>0</v>
      </c>
      <c r="K33" s="978">
        <v>0</v>
      </c>
      <c r="L33" s="979">
        <v>1</v>
      </c>
      <c r="M33" s="980">
        <v>1</v>
      </c>
      <c r="N33" s="981">
        <v>33</v>
      </c>
      <c r="O33" s="982">
        <f>SUM(E33:E34,H33:H34,K33:K34,N33,N34)</f>
        <v>306</v>
      </c>
      <c r="P33" s="983">
        <v>306</v>
      </c>
      <c r="Q33" s="984">
        <v>16</v>
      </c>
    </row>
    <row r="34" spans="2:17" ht="15.75" thickBot="1" x14ac:dyDescent="0.3">
      <c r="B34" s="1025" t="s">
        <v>231</v>
      </c>
      <c r="C34" s="1003">
        <v>0</v>
      </c>
      <c r="D34" s="1004">
        <v>0</v>
      </c>
      <c r="E34" s="1005">
        <v>0</v>
      </c>
      <c r="F34" s="1006">
        <v>3</v>
      </c>
      <c r="G34" s="990">
        <v>3</v>
      </c>
      <c r="H34" s="991">
        <v>93</v>
      </c>
      <c r="I34" s="1026">
        <v>3</v>
      </c>
      <c r="J34" s="1027">
        <v>3</v>
      </c>
      <c r="K34" s="994">
        <v>92</v>
      </c>
      <c r="L34" s="995">
        <v>2</v>
      </c>
      <c r="M34" s="996">
        <v>2</v>
      </c>
      <c r="N34" s="997">
        <v>56</v>
      </c>
      <c r="O34" s="998"/>
      <c r="P34" s="999"/>
      <c r="Q34" s="1000"/>
    </row>
    <row r="35" spans="2:17" x14ac:dyDescent="0.25">
      <c r="B35" s="969" t="s">
        <v>232</v>
      </c>
      <c r="C35" s="1028">
        <v>0</v>
      </c>
      <c r="D35" s="1029">
        <v>0</v>
      </c>
      <c r="E35" s="1030">
        <v>0</v>
      </c>
      <c r="F35" s="973">
        <v>1</v>
      </c>
      <c r="G35" s="1031">
        <v>1</v>
      </c>
      <c r="H35" s="975">
        <v>34</v>
      </c>
      <c r="I35" s="1032">
        <v>3</v>
      </c>
      <c r="J35" s="1033">
        <v>0</v>
      </c>
      <c r="K35" s="1034">
        <v>51</v>
      </c>
      <c r="L35" s="979">
        <v>0</v>
      </c>
      <c r="M35" s="980">
        <v>0</v>
      </c>
      <c r="N35" s="939">
        <v>0</v>
      </c>
      <c r="O35" s="982">
        <f>SUM(E35:E36,H35:H36,K35:K36,N35,N36)</f>
        <v>170</v>
      </c>
      <c r="P35" s="983">
        <v>170</v>
      </c>
      <c r="Q35" s="984">
        <v>9</v>
      </c>
    </row>
    <row r="36" spans="2:17" ht="15.75" thickBot="1" x14ac:dyDescent="0.3">
      <c r="B36" s="1035" t="s">
        <v>233</v>
      </c>
      <c r="C36" s="1036">
        <v>0</v>
      </c>
      <c r="D36" s="1037">
        <v>0</v>
      </c>
      <c r="E36" s="1038">
        <v>0</v>
      </c>
      <c r="F36" s="989">
        <v>1</v>
      </c>
      <c r="G36" s="989">
        <v>1</v>
      </c>
      <c r="H36" s="991">
        <v>34</v>
      </c>
      <c r="I36" s="1026">
        <v>3</v>
      </c>
      <c r="J36" s="1027">
        <v>0</v>
      </c>
      <c r="K36" s="994">
        <v>51</v>
      </c>
      <c r="L36" s="995">
        <v>0</v>
      </c>
      <c r="M36" s="996">
        <v>0</v>
      </c>
      <c r="N36" s="997">
        <v>0</v>
      </c>
      <c r="O36" s="998"/>
      <c r="P36" s="999"/>
      <c r="Q36" s="1000"/>
    </row>
    <row r="37" spans="2:17" ht="22.5" customHeight="1" x14ac:dyDescent="0.25">
      <c r="B37" s="1541" t="s">
        <v>327</v>
      </c>
      <c r="C37" s="1039">
        <v>0</v>
      </c>
      <c r="D37" s="1040">
        <v>0</v>
      </c>
      <c r="E37" s="1041">
        <v>0</v>
      </c>
      <c r="F37" s="1042">
        <v>0</v>
      </c>
      <c r="G37" s="1043">
        <v>0</v>
      </c>
      <c r="H37" s="1044">
        <v>0</v>
      </c>
      <c r="I37" s="1045">
        <v>3</v>
      </c>
      <c r="J37" s="1046">
        <v>3</v>
      </c>
      <c r="K37" s="1047">
        <v>102</v>
      </c>
      <c r="L37" s="1048">
        <v>0</v>
      </c>
      <c r="M37" s="1049">
        <v>0</v>
      </c>
      <c r="N37" s="1050">
        <v>0</v>
      </c>
      <c r="O37" s="1051">
        <f>SUM(K37)</f>
        <v>102</v>
      </c>
      <c r="P37" s="983">
        <v>102</v>
      </c>
      <c r="Q37" s="1052">
        <v>5</v>
      </c>
    </row>
    <row r="38" spans="2:17" x14ac:dyDescent="0.25">
      <c r="B38" s="1053" t="s">
        <v>234</v>
      </c>
      <c r="C38" s="892">
        <v>0</v>
      </c>
      <c r="D38" s="893">
        <v>0</v>
      </c>
      <c r="E38" s="894">
        <v>0</v>
      </c>
      <c r="F38" s="895">
        <v>0</v>
      </c>
      <c r="G38" s="896">
        <v>0</v>
      </c>
      <c r="H38" s="897">
        <v>0</v>
      </c>
      <c r="I38" s="898">
        <v>3</v>
      </c>
      <c r="J38" s="899">
        <v>3</v>
      </c>
      <c r="K38" s="900">
        <v>102</v>
      </c>
      <c r="L38" s="901">
        <v>0</v>
      </c>
      <c r="M38" s="902">
        <v>0</v>
      </c>
      <c r="N38" s="903">
        <v>0</v>
      </c>
      <c r="O38" s="1054"/>
      <c r="P38" s="941"/>
      <c r="Q38" s="1055"/>
    </row>
    <row r="39" spans="2:17" x14ac:dyDescent="0.25">
      <c r="B39" s="1056" t="s">
        <v>235</v>
      </c>
      <c r="C39" s="892">
        <v>0</v>
      </c>
      <c r="D39" s="893">
        <v>0</v>
      </c>
      <c r="E39" s="894">
        <v>0</v>
      </c>
      <c r="F39" s="1057">
        <v>0</v>
      </c>
      <c r="G39" s="896">
        <v>0</v>
      </c>
      <c r="H39" s="897">
        <v>0</v>
      </c>
      <c r="I39" s="898">
        <v>0</v>
      </c>
      <c r="J39" s="899">
        <v>0</v>
      </c>
      <c r="K39" s="900">
        <v>0</v>
      </c>
      <c r="L39" s="901">
        <v>3</v>
      </c>
      <c r="M39" s="902">
        <v>3</v>
      </c>
      <c r="N39" s="903">
        <v>102</v>
      </c>
      <c r="O39" s="938">
        <f>SUM(N39)</f>
        <v>102</v>
      </c>
      <c r="P39" s="905">
        <v>102</v>
      </c>
      <c r="Q39" s="1058">
        <v>5</v>
      </c>
    </row>
    <row r="40" spans="2:17" x14ac:dyDescent="0.25">
      <c r="B40" s="1059" t="s">
        <v>236</v>
      </c>
      <c r="C40" s="1060">
        <v>0</v>
      </c>
      <c r="D40" s="1009">
        <v>0</v>
      </c>
      <c r="E40" s="1061">
        <v>0</v>
      </c>
      <c r="F40" s="1062">
        <v>0</v>
      </c>
      <c r="G40" s="1012">
        <v>0</v>
      </c>
      <c r="H40" s="1013">
        <v>0</v>
      </c>
      <c r="I40" s="1014">
        <v>0</v>
      </c>
      <c r="J40" s="1015">
        <v>0</v>
      </c>
      <c r="K40" s="1016">
        <v>0</v>
      </c>
      <c r="L40" s="1017">
        <v>3</v>
      </c>
      <c r="M40" s="1018">
        <v>3</v>
      </c>
      <c r="N40" s="1019">
        <v>102</v>
      </c>
      <c r="O40" s="1020"/>
      <c r="P40" s="965"/>
      <c r="Q40" s="1063"/>
    </row>
    <row r="41" spans="2:17" x14ac:dyDescent="0.25">
      <c r="B41" s="1064" t="s">
        <v>237</v>
      </c>
      <c r="C41" s="1065"/>
      <c r="D41" s="1066"/>
      <c r="E41" s="1067"/>
      <c r="F41" s="1065"/>
      <c r="G41" s="1066"/>
      <c r="H41" s="1067"/>
      <c r="I41" s="1065"/>
      <c r="J41" s="1066"/>
      <c r="K41" s="1067"/>
      <c r="L41" s="1065"/>
      <c r="M41" s="1066"/>
      <c r="N41" s="1067"/>
      <c r="O41" s="1068"/>
      <c r="P41" s="1069"/>
      <c r="Q41" s="1069"/>
    </row>
    <row r="42" spans="2:17" ht="15.75" thickBot="1" x14ac:dyDescent="0.3">
      <c r="B42" s="1070" t="s">
        <v>33</v>
      </c>
      <c r="C42" s="1071"/>
      <c r="D42" s="1072"/>
      <c r="E42" s="1073">
        <f>SUM(E24:E40)</f>
        <v>344</v>
      </c>
      <c r="F42" s="1074"/>
      <c r="G42" s="1075"/>
      <c r="H42" s="1076">
        <f t="shared" ref="H42:N42" si="0">SUM(H24:H40)</f>
        <v>431</v>
      </c>
      <c r="I42" s="1077">
        <f t="shared" si="0"/>
        <v>19</v>
      </c>
      <c r="J42" s="1078">
        <f t="shared" si="0"/>
        <v>13</v>
      </c>
      <c r="K42" s="1079">
        <f t="shared" si="0"/>
        <v>534</v>
      </c>
      <c r="L42" s="1080">
        <f t="shared" si="0"/>
        <v>17</v>
      </c>
      <c r="M42" s="1080">
        <f t="shared" si="0"/>
        <v>17</v>
      </c>
      <c r="N42" s="1081">
        <f t="shared" si="0"/>
        <v>561</v>
      </c>
      <c r="O42" s="1082">
        <f>SUM(O24:O41)</f>
        <v>1666</v>
      </c>
      <c r="P42" s="1083">
        <f>SUM(P24:P40)</f>
        <v>1666</v>
      </c>
      <c r="Q42" s="1084">
        <f>SUM(Q24:Q40)</f>
        <v>87</v>
      </c>
    </row>
    <row r="43" spans="2:17" x14ac:dyDescent="0.25">
      <c r="B43" s="1085" t="s">
        <v>34</v>
      </c>
      <c r="C43" s="1086"/>
      <c r="D43" s="1022"/>
      <c r="E43" s="1087">
        <f>SUM(E42,E21)</f>
        <v>1067</v>
      </c>
      <c r="F43" s="1088"/>
      <c r="G43" s="1089"/>
      <c r="H43" s="1090">
        <f t="shared" ref="H43:N43" si="1">SUM(H42,H21)</f>
        <v>894</v>
      </c>
      <c r="I43" s="1091">
        <f t="shared" si="1"/>
        <v>33</v>
      </c>
      <c r="J43" s="1092">
        <f t="shared" si="1"/>
        <v>28</v>
      </c>
      <c r="K43" s="1093">
        <f t="shared" si="1"/>
        <v>1020</v>
      </c>
      <c r="L43" s="1094">
        <f t="shared" si="1"/>
        <v>30</v>
      </c>
      <c r="M43" s="1095">
        <f t="shared" si="1"/>
        <v>32</v>
      </c>
      <c r="N43" s="1096">
        <f t="shared" si="1"/>
        <v>1032</v>
      </c>
      <c r="O43" s="1097"/>
      <c r="P43" s="1098">
        <f>SUM(P21,P42)</f>
        <v>3809</v>
      </c>
      <c r="Q43" s="942">
        <f>SUM(Q21,Q42)</f>
        <v>188</v>
      </c>
    </row>
    <row r="44" spans="2:17" x14ac:dyDescent="0.25">
      <c r="B44" s="961"/>
      <c r="C44" s="962"/>
      <c r="D44" s="963"/>
      <c r="E44" s="964"/>
      <c r="F44" s="962"/>
      <c r="G44" s="963"/>
      <c r="H44" s="964"/>
      <c r="I44" s="962"/>
      <c r="J44" s="963"/>
      <c r="K44" s="964"/>
      <c r="L44" s="962"/>
      <c r="M44" s="963"/>
      <c r="N44" s="964"/>
      <c r="O44" s="890"/>
      <c r="P44" s="888"/>
      <c r="Q44" s="889"/>
    </row>
    <row r="45" spans="2:17" ht="15.75" thickBot="1" x14ac:dyDescent="0.3">
      <c r="B45" s="1099" t="s">
        <v>35</v>
      </c>
      <c r="C45" s="1100"/>
      <c r="D45" s="1101"/>
      <c r="E45" s="1102"/>
      <c r="F45" s="1100"/>
      <c r="G45" s="1101"/>
      <c r="H45" s="1102"/>
      <c r="I45" s="1100"/>
      <c r="J45" s="1101"/>
      <c r="K45" s="1102"/>
      <c r="L45" s="1100"/>
      <c r="M45" s="1101"/>
      <c r="N45" s="1102"/>
      <c r="O45" s="1103"/>
      <c r="P45" s="1104">
        <v>750</v>
      </c>
      <c r="Q45" s="1105">
        <v>30</v>
      </c>
    </row>
    <row r="46" spans="2:17" x14ac:dyDescent="0.25">
      <c r="B46" s="871" t="s">
        <v>238</v>
      </c>
      <c r="C46" s="1106"/>
      <c r="D46" s="1107"/>
      <c r="E46" s="1108"/>
      <c r="F46" s="1106"/>
      <c r="G46" s="1107"/>
      <c r="H46" s="1108"/>
      <c r="I46" s="1106"/>
      <c r="J46" s="1107"/>
      <c r="K46" s="1108"/>
      <c r="L46" s="1106"/>
      <c r="M46" s="1107"/>
      <c r="N46" s="1108"/>
      <c r="O46" s="1109"/>
      <c r="P46" s="1110"/>
      <c r="Q46" s="1111"/>
    </row>
    <row r="47" spans="2:17" x14ac:dyDescent="0.25">
      <c r="B47" s="961"/>
      <c r="C47" s="962"/>
      <c r="D47" s="963"/>
      <c r="E47" s="964"/>
      <c r="F47" s="962"/>
      <c r="G47" s="963"/>
      <c r="H47" s="964"/>
      <c r="I47" s="962"/>
      <c r="J47" s="963"/>
      <c r="K47" s="964"/>
      <c r="L47" s="962"/>
      <c r="M47" s="963"/>
      <c r="N47" s="964"/>
      <c r="O47" s="890"/>
      <c r="P47" s="1112"/>
      <c r="Q47" s="1113"/>
    </row>
    <row r="48" spans="2:17" ht="15.75" thickBot="1" x14ac:dyDescent="0.3">
      <c r="B48" s="1114" t="s">
        <v>39</v>
      </c>
      <c r="C48" s="1115"/>
      <c r="D48" s="1116"/>
      <c r="E48" s="1117"/>
      <c r="F48" s="1115"/>
      <c r="G48" s="1116"/>
      <c r="H48" s="1117"/>
      <c r="I48" s="1115"/>
      <c r="J48" s="1116"/>
      <c r="K48" s="1117"/>
      <c r="L48" s="1115"/>
      <c r="M48" s="1116"/>
      <c r="N48" s="1117"/>
      <c r="O48" s="1116"/>
      <c r="P48" s="1118"/>
      <c r="Q48" s="1119"/>
    </row>
    <row r="49" spans="2:17" x14ac:dyDescent="0.25">
      <c r="B49" s="871" t="s">
        <v>40</v>
      </c>
      <c r="C49" s="927"/>
      <c r="D49" s="928"/>
      <c r="E49" s="929">
        <v>0</v>
      </c>
      <c r="F49" s="1120"/>
      <c r="G49" s="931"/>
      <c r="H49" s="932">
        <v>76</v>
      </c>
      <c r="I49" s="933"/>
      <c r="J49" s="934"/>
      <c r="K49" s="1121">
        <v>76</v>
      </c>
      <c r="L49" s="936"/>
      <c r="M49" s="937"/>
      <c r="N49" s="1122">
        <v>0</v>
      </c>
      <c r="O49" s="1123">
        <f>SUM(E49,H49,K49,N49)</f>
        <v>152</v>
      </c>
      <c r="P49" s="1124">
        <v>152</v>
      </c>
      <c r="Q49" s="1125">
        <v>6</v>
      </c>
    </row>
    <row r="50" spans="2:17" x14ac:dyDescent="0.25">
      <c r="B50" s="891" t="s">
        <v>239</v>
      </c>
      <c r="C50" s="892"/>
      <c r="D50" s="893"/>
      <c r="E50" s="894"/>
      <c r="F50" s="895"/>
      <c r="G50" s="896"/>
      <c r="H50" s="897"/>
      <c r="I50" s="898"/>
      <c r="J50" s="899"/>
      <c r="K50" s="900"/>
      <c r="L50" s="901"/>
      <c r="M50" s="902"/>
      <c r="N50" s="1126"/>
      <c r="O50" s="1127"/>
      <c r="P50" s="1128"/>
      <c r="Q50" s="1129"/>
    </row>
    <row r="51" spans="2:17" x14ac:dyDescent="0.25">
      <c r="B51" s="890" t="s">
        <v>240</v>
      </c>
      <c r="C51" s="1060"/>
      <c r="D51" s="1130"/>
      <c r="E51" s="1061"/>
      <c r="F51" s="1131"/>
      <c r="G51" s="1132"/>
      <c r="H51" s="1133"/>
      <c r="I51" s="1134"/>
      <c r="J51" s="1135"/>
      <c r="K51" s="1136"/>
      <c r="L51" s="1137"/>
      <c r="M51" s="1138"/>
      <c r="N51" s="1139"/>
      <c r="O51" s="1140"/>
      <c r="P51" s="1141"/>
      <c r="Q51" s="964"/>
    </row>
    <row r="52" spans="2:17" x14ac:dyDescent="0.25">
      <c r="B52" s="1143" t="s">
        <v>101</v>
      </c>
      <c r="C52" s="1144"/>
      <c r="D52" s="1145"/>
      <c r="E52" s="1146"/>
      <c r="F52" s="1144"/>
      <c r="G52" s="1145"/>
      <c r="H52" s="1147"/>
      <c r="I52" s="1144"/>
      <c r="J52" s="1145"/>
      <c r="K52" s="1146"/>
      <c r="L52" s="1144"/>
      <c r="M52" s="1145"/>
      <c r="N52" s="1148"/>
      <c r="O52" s="1149"/>
      <c r="P52" s="1128"/>
      <c r="Q52" s="906"/>
    </row>
    <row r="53" spans="2:17" x14ac:dyDescent="0.25">
      <c r="B53" s="1150" t="s">
        <v>43</v>
      </c>
      <c r="C53" s="892"/>
      <c r="D53" s="893"/>
      <c r="E53" s="894">
        <v>96</v>
      </c>
      <c r="F53" s="895"/>
      <c r="G53" s="896"/>
      <c r="H53" s="1151">
        <v>96</v>
      </c>
      <c r="I53" s="898"/>
      <c r="J53" s="899"/>
      <c r="K53" s="900">
        <v>67</v>
      </c>
      <c r="L53" s="901"/>
      <c r="M53" s="902"/>
      <c r="N53" s="1126">
        <v>58</v>
      </c>
      <c r="O53" s="1127">
        <f>SUM(E53:N54)</f>
        <v>352</v>
      </c>
      <c r="P53" s="1152">
        <v>352</v>
      </c>
      <c r="Q53" s="906">
        <v>13</v>
      </c>
    </row>
    <row r="54" spans="2:17" x14ac:dyDescent="0.25">
      <c r="B54" s="890" t="s">
        <v>102</v>
      </c>
      <c r="C54" s="892"/>
      <c r="D54" s="893"/>
      <c r="E54" s="894"/>
      <c r="F54" s="895"/>
      <c r="G54" s="896"/>
      <c r="H54" s="1151"/>
      <c r="I54" s="898"/>
      <c r="J54" s="899"/>
      <c r="K54" s="900">
        <v>35</v>
      </c>
      <c r="L54" s="901"/>
      <c r="M54" s="902"/>
      <c r="N54" s="1126"/>
      <c r="O54" s="1127"/>
      <c r="P54" s="1152"/>
      <c r="Q54" s="1058">
        <v>2</v>
      </c>
    </row>
    <row r="55" spans="2:17" x14ac:dyDescent="0.25">
      <c r="B55" s="1153" t="s">
        <v>44</v>
      </c>
      <c r="C55" s="1154"/>
      <c r="D55" s="1154"/>
      <c r="E55" s="1155"/>
      <c r="F55" s="1154"/>
      <c r="G55" s="1154"/>
      <c r="H55" s="1155"/>
      <c r="I55" s="1154"/>
      <c r="J55" s="1154"/>
      <c r="K55" s="1155"/>
      <c r="L55" s="1154"/>
      <c r="M55" s="1154"/>
      <c r="N55" s="1156"/>
      <c r="O55" s="1332"/>
      <c r="P55" s="1157">
        <v>578</v>
      </c>
      <c r="Q55" s="1113"/>
    </row>
    <row r="56" spans="2:17" ht="17.25" customHeight="1" x14ac:dyDescent="0.25">
      <c r="B56" s="943" t="s">
        <v>241</v>
      </c>
      <c r="C56" s="909">
        <v>2</v>
      </c>
      <c r="D56" s="910">
        <v>2</v>
      </c>
      <c r="E56" s="911">
        <v>70</v>
      </c>
      <c r="F56" s="912">
        <v>2</v>
      </c>
      <c r="G56" s="913">
        <v>2</v>
      </c>
      <c r="H56" s="914">
        <v>66</v>
      </c>
      <c r="I56" s="1158"/>
      <c r="J56" s="916"/>
      <c r="K56" s="917"/>
      <c r="L56" s="918"/>
      <c r="M56" s="919"/>
      <c r="N56" s="1159"/>
      <c r="O56" s="1397">
        <f>SUM(E56,H56)</f>
        <v>136</v>
      </c>
      <c r="P56" s="905"/>
      <c r="Q56" s="906"/>
    </row>
    <row r="57" spans="2:17" ht="15.75" customHeight="1" x14ac:dyDescent="0.25">
      <c r="B57" s="943" t="s">
        <v>242</v>
      </c>
      <c r="C57" s="909"/>
      <c r="D57" s="910"/>
      <c r="E57" s="911"/>
      <c r="F57" s="912"/>
      <c r="G57" s="913"/>
      <c r="H57" s="914"/>
      <c r="I57" s="1158"/>
      <c r="J57" s="916"/>
      <c r="K57" s="917"/>
      <c r="L57" s="918">
        <v>0</v>
      </c>
      <c r="M57" s="919">
        <v>1</v>
      </c>
      <c r="N57" s="1159">
        <v>8</v>
      </c>
      <c r="O57" s="1397">
        <f>SUM(N57)</f>
        <v>8</v>
      </c>
      <c r="P57" s="905"/>
      <c r="Q57" s="906"/>
    </row>
    <row r="58" spans="2:17" x14ac:dyDescent="0.25">
      <c r="B58" s="943" t="s">
        <v>243</v>
      </c>
      <c r="C58" s="909"/>
      <c r="D58" s="910"/>
      <c r="E58" s="911"/>
      <c r="F58" s="912"/>
      <c r="G58" s="913"/>
      <c r="H58" s="914"/>
      <c r="I58" s="1158"/>
      <c r="J58" s="916"/>
      <c r="K58" s="917"/>
      <c r="L58" s="918">
        <v>0</v>
      </c>
      <c r="M58" s="919">
        <v>1</v>
      </c>
      <c r="N58" s="1159">
        <v>14</v>
      </c>
      <c r="O58" s="1397">
        <f>SUM(N58)</f>
        <v>14</v>
      </c>
      <c r="P58" s="905"/>
      <c r="Q58" s="906"/>
    </row>
    <row r="59" spans="2:17" x14ac:dyDescent="0.25">
      <c r="B59" s="943" t="s">
        <v>244</v>
      </c>
      <c r="C59" s="909"/>
      <c r="D59" s="910"/>
      <c r="E59" s="911"/>
      <c r="F59" s="912"/>
      <c r="G59" s="913"/>
      <c r="H59" s="914"/>
      <c r="I59" s="1158"/>
      <c r="J59" s="916"/>
      <c r="K59" s="917"/>
      <c r="L59" s="918">
        <v>0</v>
      </c>
      <c r="M59" s="919">
        <v>1</v>
      </c>
      <c r="N59" s="1159">
        <v>14</v>
      </c>
      <c r="O59" s="1397">
        <f>SUM(N58)</f>
        <v>14</v>
      </c>
      <c r="P59" s="905"/>
      <c r="Q59" s="906"/>
    </row>
    <row r="60" spans="2:17" x14ac:dyDescent="0.25">
      <c r="B60" s="891" t="s">
        <v>245</v>
      </c>
      <c r="C60" s="1160"/>
      <c r="D60" s="1161"/>
      <c r="E60" s="894"/>
      <c r="F60" s="895">
        <v>1</v>
      </c>
      <c r="G60" s="1162">
        <v>1</v>
      </c>
      <c r="H60" s="924">
        <v>32</v>
      </c>
      <c r="I60" s="1163"/>
      <c r="J60" s="1164"/>
      <c r="K60" s="900"/>
      <c r="L60" s="901"/>
      <c r="M60" s="902"/>
      <c r="N60" s="1126"/>
      <c r="O60" s="1058">
        <f>SUM(H60)</f>
        <v>32</v>
      </c>
      <c r="P60" s="905"/>
      <c r="Q60" s="906"/>
    </row>
    <row r="61" spans="2:17" x14ac:dyDescent="0.25">
      <c r="B61" s="1165" t="s">
        <v>246</v>
      </c>
      <c r="C61" s="892">
        <v>0</v>
      </c>
      <c r="D61" s="893">
        <v>0</v>
      </c>
      <c r="E61" s="894">
        <v>0</v>
      </c>
      <c r="F61" s="895">
        <v>0</v>
      </c>
      <c r="G61" s="896">
        <v>0</v>
      </c>
      <c r="H61" s="924">
        <v>0</v>
      </c>
      <c r="I61" s="1166">
        <v>0</v>
      </c>
      <c r="J61" s="1167">
        <v>4</v>
      </c>
      <c r="K61" s="1168">
        <v>68</v>
      </c>
      <c r="L61" s="1169">
        <v>0</v>
      </c>
      <c r="M61" s="1170">
        <v>0</v>
      </c>
      <c r="N61" s="1171">
        <v>0</v>
      </c>
      <c r="O61" s="1058">
        <f>SUM(K61)</f>
        <v>68</v>
      </c>
      <c r="P61" s="905"/>
      <c r="Q61" s="906"/>
    </row>
    <row r="62" spans="2:17" x14ac:dyDescent="0.25">
      <c r="B62" s="1165" t="s">
        <v>247</v>
      </c>
      <c r="C62" s="892"/>
      <c r="D62" s="893"/>
      <c r="E62" s="894"/>
      <c r="F62" s="895"/>
      <c r="G62" s="896"/>
      <c r="H62" s="924"/>
      <c r="I62" s="1166">
        <v>0</v>
      </c>
      <c r="J62" s="1167">
        <v>4</v>
      </c>
      <c r="K62" s="1168">
        <v>0</v>
      </c>
      <c r="L62" s="1169"/>
      <c r="M62" s="1170"/>
      <c r="N62" s="1171"/>
      <c r="O62" s="1172"/>
      <c r="P62" s="905"/>
      <c r="Q62" s="906"/>
    </row>
    <row r="63" spans="2:17" x14ac:dyDescent="0.25">
      <c r="B63" s="1173" t="s">
        <v>248</v>
      </c>
      <c r="C63" s="892">
        <v>0</v>
      </c>
      <c r="D63" s="893">
        <v>0</v>
      </c>
      <c r="E63" s="894">
        <v>0</v>
      </c>
      <c r="F63" s="1174">
        <v>3</v>
      </c>
      <c r="G63" s="1175">
        <v>3</v>
      </c>
      <c r="H63" s="1176">
        <v>102</v>
      </c>
      <c r="I63" s="898">
        <v>0</v>
      </c>
      <c r="J63" s="899">
        <v>0</v>
      </c>
      <c r="K63" s="926">
        <v>0</v>
      </c>
      <c r="L63" s="1169">
        <v>0</v>
      </c>
      <c r="M63" s="1170">
        <v>0</v>
      </c>
      <c r="N63" s="1171">
        <v>0</v>
      </c>
      <c r="O63" s="1172">
        <f>SUM(H63)</f>
        <v>102</v>
      </c>
      <c r="P63" s="905"/>
      <c r="Q63" s="906"/>
    </row>
    <row r="64" spans="2:17" x14ac:dyDescent="0.25">
      <c r="B64" s="1173" t="s">
        <v>249</v>
      </c>
      <c r="C64" s="892">
        <v>0</v>
      </c>
      <c r="D64" s="893">
        <v>0</v>
      </c>
      <c r="E64" s="894">
        <v>0</v>
      </c>
      <c r="F64" s="895">
        <v>0</v>
      </c>
      <c r="G64" s="896">
        <v>0</v>
      </c>
      <c r="H64" s="924">
        <v>0</v>
      </c>
      <c r="I64" s="1166">
        <v>0</v>
      </c>
      <c r="J64" s="1167">
        <v>0</v>
      </c>
      <c r="K64" s="1168">
        <v>0</v>
      </c>
      <c r="L64" s="1169">
        <v>3</v>
      </c>
      <c r="M64" s="1170">
        <v>3</v>
      </c>
      <c r="N64" s="1171">
        <v>102</v>
      </c>
      <c r="O64" s="1172">
        <f>SUM(N64)</f>
        <v>102</v>
      </c>
      <c r="P64" s="905"/>
      <c r="Q64" s="906"/>
    </row>
    <row r="65" spans="2:17" x14ac:dyDescent="0.25">
      <c r="B65" s="1173" t="s">
        <v>250</v>
      </c>
      <c r="C65" s="892">
        <v>0</v>
      </c>
      <c r="D65" s="893">
        <v>0</v>
      </c>
      <c r="E65" s="894">
        <v>0</v>
      </c>
      <c r="F65" s="895">
        <v>0</v>
      </c>
      <c r="G65" s="896">
        <v>0</v>
      </c>
      <c r="H65" s="924">
        <v>0</v>
      </c>
      <c r="I65" s="898">
        <v>3</v>
      </c>
      <c r="J65" s="899">
        <v>3</v>
      </c>
      <c r="K65" s="926">
        <v>102</v>
      </c>
      <c r="L65" s="1177">
        <v>0</v>
      </c>
      <c r="M65" s="1178">
        <v>0</v>
      </c>
      <c r="N65" s="1179">
        <v>0</v>
      </c>
      <c r="O65" s="1172">
        <f>SUM(K65)</f>
        <v>102</v>
      </c>
      <c r="P65" s="905"/>
      <c r="Q65" s="906"/>
    </row>
    <row r="66" spans="2:17" x14ac:dyDescent="0.25">
      <c r="B66" s="1173"/>
      <c r="C66" s="892"/>
      <c r="D66" s="893"/>
      <c r="E66" s="894"/>
      <c r="F66" s="895"/>
      <c r="G66" s="896"/>
      <c r="H66" s="924"/>
      <c r="I66" s="898"/>
      <c r="J66" s="899"/>
      <c r="K66" s="926"/>
      <c r="L66" s="1169"/>
      <c r="M66" s="1170"/>
      <c r="N66" s="1171"/>
      <c r="O66" s="1172"/>
      <c r="P66" s="905"/>
      <c r="Q66" s="906"/>
    </row>
    <row r="67" spans="2:17" ht="15.75" thickBot="1" x14ac:dyDescent="0.3">
      <c r="B67" s="1180"/>
      <c r="C67" s="892"/>
      <c r="D67" s="893"/>
      <c r="E67" s="894"/>
      <c r="F67" s="895"/>
      <c r="G67" s="896"/>
      <c r="H67" s="924"/>
      <c r="I67" s="898"/>
      <c r="J67" s="899"/>
      <c r="K67" s="926"/>
      <c r="L67" s="1169"/>
      <c r="M67" s="1170"/>
      <c r="N67" s="1171"/>
      <c r="O67" s="1181"/>
      <c r="P67" s="905"/>
      <c r="Q67" s="906"/>
    </row>
    <row r="68" spans="2:17" ht="15.75" thickBot="1" x14ac:dyDescent="0.3">
      <c r="B68" s="944" t="s">
        <v>49</v>
      </c>
      <c r="C68" s="1182">
        <f t="shared" ref="C68:N68" si="2">SUM(C56:C67)</f>
        <v>2</v>
      </c>
      <c r="D68" s="1183">
        <f t="shared" si="2"/>
        <v>2</v>
      </c>
      <c r="E68" s="1184">
        <f t="shared" si="2"/>
        <v>70</v>
      </c>
      <c r="F68" s="1182">
        <f t="shared" si="2"/>
        <v>6</v>
      </c>
      <c r="G68" s="1183">
        <f t="shared" si="2"/>
        <v>6</v>
      </c>
      <c r="H68" s="1184">
        <f t="shared" si="2"/>
        <v>200</v>
      </c>
      <c r="I68" s="1182">
        <f t="shared" si="2"/>
        <v>3</v>
      </c>
      <c r="J68" s="1183">
        <f t="shared" si="2"/>
        <v>11</v>
      </c>
      <c r="K68" s="1184">
        <f t="shared" si="2"/>
        <v>170</v>
      </c>
      <c r="L68" s="1182">
        <f t="shared" si="2"/>
        <v>3</v>
      </c>
      <c r="M68" s="1183">
        <f t="shared" si="2"/>
        <v>6</v>
      </c>
      <c r="N68" s="1184">
        <f t="shared" si="2"/>
        <v>138</v>
      </c>
      <c r="O68" s="1542">
        <f>SUM(O56:O67)</f>
        <v>578</v>
      </c>
      <c r="P68" s="1543">
        <f>SUM(P55)</f>
        <v>578</v>
      </c>
      <c r="Q68" s="1185">
        <v>27</v>
      </c>
    </row>
    <row r="69" spans="2:17" x14ac:dyDescent="0.25">
      <c r="B69" s="1186"/>
      <c r="C69" s="1187"/>
      <c r="D69" s="1188"/>
      <c r="E69" s="1189"/>
      <c r="F69" s="1187"/>
      <c r="G69" s="1188"/>
      <c r="H69" s="1189"/>
      <c r="I69" s="1187"/>
      <c r="J69" s="1188"/>
      <c r="K69" s="1189"/>
      <c r="L69" s="1187"/>
      <c r="M69" s="1188"/>
      <c r="N69" s="1189"/>
      <c r="O69" s="890"/>
      <c r="P69" s="888"/>
      <c r="Q69" s="889"/>
    </row>
    <row r="70" spans="2:17" x14ac:dyDescent="0.25">
      <c r="B70" s="1190" t="s">
        <v>50</v>
      </c>
      <c r="C70" s="1191">
        <f t="shared" ref="C70:N70" si="3">SUM(C21+C42+C68)</f>
        <v>23</v>
      </c>
      <c r="D70" s="1191">
        <f t="shared" si="3"/>
        <v>23</v>
      </c>
      <c r="E70" s="1192">
        <f t="shared" si="3"/>
        <v>1137</v>
      </c>
      <c r="F70" s="1193">
        <f t="shared" si="3"/>
        <v>20</v>
      </c>
      <c r="G70" s="1193">
        <f t="shared" si="3"/>
        <v>20</v>
      </c>
      <c r="H70" s="1194">
        <f t="shared" si="3"/>
        <v>1094</v>
      </c>
      <c r="I70" s="1195">
        <f t="shared" si="3"/>
        <v>36</v>
      </c>
      <c r="J70" s="1195">
        <f t="shared" si="3"/>
        <v>39</v>
      </c>
      <c r="K70" s="1196">
        <f t="shared" si="3"/>
        <v>1190</v>
      </c>
      <c r="L70" s="1197">
        <f t="shared" si="3"/>
        <v>33</v>
      </c>
      <c r="M70" s="1197">
        <f t="shared" si="3"/>
        <v>38</v>
      </c>
      <c r="N70" s="1198">
        <f t="shared" si="3"/>
        <v>1170</v>
      </c>
      <c r="O70" s="1544"/>
      <c r="P70" s="1199"/>
      <c r="Q70" s="1200"/>
    </row>
    <row r="71" spans="2:17" x14ac:dyDescent="0.25">
      <c r="B71" s="890"/>
      <c r="C71" s="1201"/>
      <c r="D71" s="1202"/>
      <c r="E71" s="1203"/>
      <c r="F71" s="1201"/>
      <c r="G71" s="1202"/>
      <c r="H71" s="1203"/>
      <c r="I71" s="1201"/>
      <c r="J71" s="1202"/>
      <c r="K71" s="1203"/>
      <c r="L71" s="1201"/>
      <c r="M71" s="1202"/>
      <c r="N71" s="1203"/>
      <c r="O71" s="890"/>
      <c r="P71" s="888"/>
      <c r="Q71" s="889"/>
    </row>
    <row r="72" spans="2:17" x14ac:dyDescent="0.25">
      <c r="B72" s="890"/>
      <c r="C72" s="1204"/>
      <c r="D72" s="890"/>
      <c r="E72" s="889"/>
      <c r="F72" s="1204"/>
      <c r="G72" s="890"/>
      <c r="H72" s="889"/>
      <c r="I72" s="1204"/>
      <c r="J72" s="890"/>
      <c r="K72" s="889"/>
      <c r="L72" s="1204"/>
      <c r="M72" s="890"/>
      <c r="N72" s="889"/>
      <c r="O72" s="1205"/>
      <c r="P72" s="888"/>
      <c r="Q72" s="889"/>
    </row>
    <row r="73" spans="2:17" x14ac:dyDescent="0.25">
      <c r="B73" s="891" t="s">
        <v>51</v>
      </c>
      <c r="C73" s="1206"/>
      <c r="D73" s="1150"/>
      <c r="E73" s="1200"/>
      <c r="F73" s="1206"/>
      <c r="G73" s="1150"/>
      <c r="H73" s="1200"/>
      <c r="I73" s="1206"/>
      <c r="J73" s="1150"/>
      <c r="K73" s="1200"/>
      <c r="L73" s="1206"/>
      <c r="M73" s="1150"/>
      <c r="N73" s="1200"/>
      <c r="O73" s="1207"/>
      <c r="P73" s="1199"/>
      <c r="Q73" s="1208">
        <v>4</v>
      </c>
    </row>
    <row r="74" spans="2:17" x14ac:dyDescent="0.25">
      <c r="B74" s="871" t="s">
        <v>52</v>
      </c>
      <c r="C74" s="927"/>
      <c r="D74" s="928"/>
      <c r="E74" s="1209">
        <v>35</v>
      </c>
      <c r="F74" s="930"/>
      <c r="G74" s="931"/>
      <c r="H74" s="1210">
        <v>33</v>
      </c>
      <c r="I74" s="933"/>
      <c r="J74" s="934"/>
      <c r="K74" s="1211">
        <v>33</v>
      </c>
      <c r="L74" s="936"/>
      <c r="M74" s="937"/>
      <c r="N74" s="1212">
        <v>34</v>
      </c>
      <c r="O74" s="1544">
        <f>SUM(E74:N74)</f>
        <v>135</v>
      </c>
      <c r="P74" s="1545">
        <v>135</v>
      </c>
      <c r="Q74" s="1213"/>
    </row>
    <row r="75" spans="2:17" x14ac:dyDescent="0.25">
      <c r="B75" s="891" t="s">
        <v>53</v>
      </c>
      <c r="C75" s="892"/>
      <c r="D75" s="893"/>
      <c r="E75" s="1214">
        <v>0</v>
      </c>
      <c r="F75" s="895"/>
      <c r="G75" s="896"/>
      <c r="H75" s="1215">
        <v>2</v>
      </c>
      <c r="I75" s="898"/>
      <c r="J75" s="899"/>
      <c r="K75" s="1216">
        <v>2</v>
      </c>
      <c r="L75" s="901"/>
      <c r="M75" s="902"/>
      <c r="N75" s="1217">
        <v>0</v>
      </c>
      <c r="O75" s="1218">
        <v>304</v>
      </c>
      <c r="P75" s="1199">
        <v>4</v>
      </c>
      <c r="Q75" s="1208"/>
    </row>
    <row r="76" spans="2:17" x14ac:dyDescent="0.25">
      <c r="B76" s="891" t="s">
        <v>54</v>
      </c>
      <c r="C76" s="892"/>
      <c r="D76" s="893"/>
      <c r="E76" s="1214"/>
      <c r="F76" s="895"/>
      <c r="G76" s="896"/>
      <c r="H76" s="1215"/>
      <c r="I76" s="898"/>
      <c r="J76" s="899"/>
      <c r="K76" s="1216"/>
      <c r="L76" s="901"/>
      <c r="M76" s="902"/>
      <c r="N76" s="1217"/>
      <c r="O76" s="1218">
        <v>352</v>
      </c>
      <c r="P76" s="1199">
        <v>11</v>
      </c>
      <c r="Q76" s="1208"/>
    </row>
    <row r="77" spans="2:17" x14ac:dyDescent="0.25">
      <c r="B77" s="891"/>
      <c r="C77" s="892"/>
      <c r="D77" s="893"/>
      <c r="E77" s="1214"/>
      <c r="F77" s="895"/>
      <c r="G77" s="896"/>
      <c r="H77" s="1215"/>
      <c r="I77" s="898"/>
      <c r="J77" s="899"/>
      <c r="K77" s="1216"/>
      <c r="L77" s="901"/>
      <c r="M77" s="902"/>
      <c r="N77" s="1217"/>
      <c r="O77" s="1219"/>
      <c r="P77" s="1199"/>
      <c r="Q77" s="1200"/>
    </row>
    <row r="78" spans="2:17" ht="15.75" thickBot="1" x14ac:dyDescent="0.3">
      <c r="B78" s="1220" t="s">
        <v>55</v>
      </c>
      <c r="C78" s="1221"/>
      <c r="D78" s="1222"/>
      <c r="E78" s="1223">
        <f>SUM(E74:E77)</f>
        <v>35</v>
      </c>
      <c r="F78" s="1224"/>
      <c r="G78" s="1225"/>
      <c r="H78" s="1226">
        <v>33</v>
      </c>
      <c r="I78" s="1227"/>
      <c r="J78" s="1228"/>
      <c r="K78" s="1229">
        <v>33</v>
      </c>
      <c r="L78" s="1230"/>
      <c r="M78" s="1231"/>
      <c r="N78" s="1232">
        <f>SUM(N74:N77)</f>
        <v>34</v>
      </c>
      <c r="O78" s="1233"/>
      <c r="P78" s="1234">
        <f>SUM(P74:P77)</f>
        <v>150</v>
      </c>
      <c r="Q78" s="1235"/>
    </row>
    <row r="79" spans="2:17" ht="15.75" thickBot="1" x14ac:dyDescent="0.3">
      <c r="B79" s="1236" t="s">
        <v>330</v>
      </c>
      <c r="C79" s="1236"/>
      <c r="D79" s="1237"/>
      <c r="E79" s="1237"/>
      <c r="F79" s="1236"/>
      <c r="G79" s="1237"/>
      <c r="H79" s="1237"/>
      <c r="I79" s="1236"/>
      <c r="J79" s="1237"/>
      <c r="K79" s="1237"/>
      <c r="L79" s="1236"/>
      <c r="M79" s="1237"/>
      <c r="N79" s="1237"/>
      <c r="O79" s="1542">
        <f>SUM(O21,O42,O49,O53,O68)</f>
        <v>4891</v>
      </c>
      <c r="P79" s="1546">
        <v>4891</v>
      </c>
      <c r="Q79" s="1644"/>
    </row>
    <row r="80" spans="2:17" ht="15.75" thickBot="1" x14ac:dyDescent="0.3">
      <c r="B80" s="1236" t="s">
        <v>329</v>
      </c>
      <c r="C80" s="1236"/>
      <c r="D80" s="1237"/>
      <c r="E80" s="1237"/>
      <c r="F80" s="1236"/>
      <c r="G80" s="1237"/>
      <c r="H80" s="1237"/>
      <c r="I80" s="1236"/>
      <c r="J80" s="1237"/>
      <c r="K80" s="1237"/>
      <c r="L80" s="1236"/>
      <c r="M80" s="1237"/>
      <c r="N80" s="1237"/>
      <c r="O80" s="1542"/>
      <c r="P80" s="1546"/>
      <c r="Q80" s="1645">
        <f>SUM(Q43,Q49,Q53,Q54,Q68,Q73)</f>
        <v>240</v>
      </c>
    </row>
    <row r="81" spans="2:17" x14ac:dyDescent="0.25">
      <c r="B81" s="890"/>
      <c r="C81" s="890"/>
      <c r="D81" s="890"/>
      <c r="E81" s="890"/>
      <c r="F81" s="890"/>
      <c r="G81" s="890"/>
      <c r="H81" s="890"/>
      <c r="I81" s="890"/>
      <c r="J81" s="890"/>
      <c r="K81" s="890"/>
      <c r="L81" s="890"/>
      <c r="M81" s="890"/>
      <c r="N81" s="890"/>
      <c r="O81" s="890"/>
      <c r="P81" s="890"/>
      <c r="Q81" s="890"/>
    </row>
    <row r="82" spans="2:17" x14ac:dyDescent="0.25">
      <c r="B82" s="890" t="s">
        <v>108</v>
      </c>
      <c r="C82" s="890"/>
      <c r="D82" s="890"/>
      <c r="E82" s="890"/>
      <c r="F82" s="890"/>
      <c r="G82" s="890"/>
      <c r="H82" s="890"/>
      <c r="I82" s="890"/>
      <c r="J82" s="890"/>
      <c r="K82" s="890"/>
      <c r="L82" s="890"/>
      <c r="M82" s="890"/>
      <c r="N82" s="890"/>
      <c r="O82" s="890"/>
      <c r="P82" s="890"/>
      <c r="Q82" s="890"/>
    </row>
    <row r="83" spans="2:17" x14ac:dyDescent="0.25">
      <c r="B83" s="890" t="s">
        <v>251</v>
      </c>
      <c r="C83" s="890"/>
      <c r="D83" s="890"/>
      <c r="E83" s="890"/>
      <c r="F83" s="890"/>
      <c r="G83" s="890"/>
      <c r="H83" s="890"/>
      <c r="I83" s="890"/>
      <c r="J83" s="890"/>
      <c r="K83" s="890"/>
      <c r="L83" s="890"/>
      <c r="M83" s="890"/>
      <c r="N83" s="890"/>
      <c r="O83" s="890"/>
      <c r="P83" s="890"/>
      <c r="Q83" s="890"/>
    </row>
    <row r="84" spans="2:17" x14ac:dyDescent="0.25">
      <c r="B84" s="890" t="s">
        <v>252</v>
      </c>
      <c r="C84" s="890"/>
      <c r="D84" s="890"/>
      <c r="E84" s="890"/>
      <c r="F84" s="890"/>
      <c r="G84" s="890"/>
      <c r="H84" s="890"/>
      <c r="I84" s="890"/>
      <c r="J84" s="890"/>
      <c r="K84" s="890"/>
      <c r="L84" s="890"/>
      <c r="M84" s="890"/>
      <c r="N84" s="890"/>
      <c r="O84" s="890"/>
      <c r="P84" s="890"/>
      <c r="Q84" s="890"/>
    </row>
    <row r="85" spans="2:17" x14ac:dyDescent="0.25">
      <c r="B85" s="890" t="s">
        <v>253</v>
      </c>
      <c r="C85" s="890"/>
      <c r="D85" s="890"/>
      <c r="E85" s="890"/>
      <c r="F85" s="890"/>
      <c r="G85" s="890"/>
      <c r="H85" s="890"/>
      <c r="I85" s="890"/>
      <c r="J85" s="890"/>
      <c r="K85" s="890"/>
      <c r="L85" s="890"/>
      <c r="M85" s="890"/>
      <c r="N85" s="890"/>
      <c r="O85" s="890"/>
      <c r="P85" s="890"/>
      <c r="Q85" s="890"/>
    </row>
    <row r="86" spans="2:17" x14ac:dyDescent="0.25">
      <c r="B86" s="890" t="s">
        <v>254</v>
      </c>
      <c r="C86" s="890"/>
      <c r="D86" s="890"/>
      <c r="E86" s="890"/>
      <c r="F86" s="890"/>
      <c r="G86" s="890"/>
      <c r="H86" s="890"/>
      <c r="I86" s="890"/>
      <c r="J86" s="890"/>
      <c r="K86" s="890"/>
      <c r="L86" s="890"/>
      <c r="M86" s="890"/>
      <c r="N86" s="890"/>
      <c r="O86" s="890"/>
      <c r="P86" s="890"/>
      <c r="Q86" s="890"/>
    </row>
    <row r="87" spans="2:17" x14ac:dyDescent="0.25">
      <c r="B87" s="890"/>
      <c r="C87" s="890"/>
      <c r="D87" s="890"/>
      <c r="E87" s="890"/>
      <c r="F87" s="890"/>
      <c r="G87" s="890"/>
      <c r="H87" s="890"/>
      <c r="I87" s="890"/>
      <c r="J87" s="890"/>
      <c r="K87" s="890"/>
      <c r="L87" s="890"/>
      <c r="M87" s="890"/>
      <c r="N87" s="890"/>
      <c r="O87" s="890"/>
      <c r="P87" s="890"/>
      <c r="Q87" s="890"/>
    </row>
    <row r="88" spans="2:17" x14ac:dyDescent="0.25">
      <c r="B88" s="1238" t="s">
        <v>255</v>
      </c>
      <c r="C88" s="890"/>
      <c r="D88" s="890"/>
      <c r="E88" s="890"/>
      <c r="F88" s="890"/>
      <c r="G88" s="890"/>
      <c r="H88" s="890"/>
      <c r="I88" s="890"/>
      <c r="J88" s="890"/>
      <c r="K88" s="890"/>
      <c r="L88" s="890"/>
      <c r="M88" s="890"/>
      <c r="N88" s="890"/>
      <c r="O88" s="890"/>
      <c r="P88" s="890"/>
      <c r="Q88" s="890"/>
    </row>
    <row r="89" spans="2:17" x14ac:dyDescent="0.25">
      <c r="B89" s="1238" t="s">
        <v>256</v>
      </c>
      <c r="C89" s="890"/>
      <c r="D89" s="890"/>
      <c r="E89" s="890"/>
      <c r="F89" s="890"/>
      <c r="G89" s="890"/>
      <c r="H89" s="890"/>
      <c r="I89" s="890"/>
      <c r="J89" s="890"/>
      <c r="K89" s="890"/>
      <c r="L89" s="890"/>
      <c r="M89" s="890"/>
      <c r="N89" s="890"/>
      <c r="O89" s="890"/>
      <c r="P89" s="890"/>
      <c r="Q89" s="890"/>
    </row>
    <row r="90" spans="2:17" x14ac:dyDescent="0.25">
      <c r="B90" s="1238" t="s">
        <v>257</v>
      </c>
      <c r="C90" s="890"/>
      <c r="D90" s="890"/>
      <c r="E90" s="890"/>
      <c r="F90" s="890"/>
      <c r="G90" s="890"/>
      <c r="H90" s="890"/>
      <c r="I90" s="890"/>
      <c r="J90" s="890"/>
      <c r="K90" s="890"/>
      <c r="L90" s="890"/>
      <c r="M90" s="890"/>
      <c r="N90" s="890"/>
      <c r="O90" s="890"/>
      <c r="P90" s="890"/>
      <c r="Q90" s="890"/>
    </row>
    <row r="91" spans="2:17" x14ac:dyDescent="0.25">
      <c r="B91" s="890" t="s">
        <v>258</v>
      </c>
      <c r="C91" s="890"/>
      <c r="D91" s="890"/>
      <c r="E91" s="890"/>
      <c r="F91" s="890"/>
      <c r="G91" s="890"/>
      <c r="H91" s="146"/>
      <c r="I91" s="146"/>
      <c r="J91" s="146"/>
      <c r="K91" s="146"/>
      <c r="L91" s="146"/>
      <c r="M91" s="146"/>
      <c r="N91" s="146"/>
      <c r="O91" s="146"/>
      <c r="P91" s="146"/>
      <c r="Q91" s="146"/>
    </row>
    <row r="92" spans="2:17" x14ac:dyDescent="0.25">
      <c r="B92" s="146"/>
      <c r="C92" s="146"/>
      <c r="D92" s="146"/>
      <c r="E92" s="146"/>
      <c r="F92" s="146"/>
      <c r="G92" s="146"/>
      <c r="H92" s="146"/>
      <c r="I92" s="146"/>
      <c r="J92" s="146"/>
      <c r="K92" s="146"/>
      <c r="L92" s="146"/>
      <c r="M92" s="146"/>
      <c r="N92" s="146"/>
      <c r="O92" s="146"/>
      <c r="P92" s="146"/>
      <c r="Q92" s="146"/>
    </row>
    <row r="93" spans="2:17" x14ac:dyDescent="0.25">
      <c r="B93" s="890" t="s">
        <v>259</v>
      </c>
      <c r="C93" s="146"/>
      <c r="D93" s="146"/>
      <c r="E93" s="146"/>
      <c r="F93" s="146"/>
      <c r="G93" s="146"/>
      <c r="H93" s="146"/>
      <c r="I93" s="146"/>
      <c r="J93" s="146"/>
      <c r="K93" s="146"/>
      <c r="L93" s="146"/>
      <c r="M93" s="146"/>
      <c r="N93" s="146"/>
      <c r="O93" s="146"/>
      <c r="P93" s="146"/>
      <c r="Q93" s="146"/>
    </row>
    <row r="94" spans="2:17" x14ac:dyDescent="0.25">
      <c r="B94" s="890"/>
      <c r="C94" s="146"/>
      <c r="D94" s="146"/>
      <c r="E94" s="146"/>
      <c r="F94" s="146"/>
      <c r="G94" s="146"/>
      <c r="H94" s="146"/>
      <c r="I94" s="146"/>
      <c r="J94" s="146"/>
      <c r="K94" s="146"/>
      <c r="L94" s="146"/>
      <c r="M94" s="146"/>
      <c r="N94" s="146"/>
      <c r="O94" s="146"/>
      <c r="P94" s="146"/>
      <c r="Q94" s="146"/>
    </row>
    <row r="95" spans="2:17" x14ac:dyDescent="0.25">
      <c r="B95" s="890" t="s">
        <v>260</v>
      </c>
      <c r="C95" s="146"/>
      <c r="D95" s="146"/>
      <c r="E95" s="146"/>
      <c r="F95" s="146"/>
      <c r="G95" s="146"/>
      <c r="H95" s="146"/>
      <c r="I95" s="146"/>
      <c r="J95" s="146"/>
      <c r="K95" s="146"/>
      <c r="L95" s="146"/>
      <c r="M95" s="146"/>
      <c r="N95" s="146"/>
      <c r="O95" s="146"/>
      <c r="P95" s="146"/>
      <c r="Q95" s="146"/>
    </row>
    <row r="96" spans="2:17" x14ac:dyDescent="0.25">
      <c r="B96" s="890" t="s">
        <v>261</v>
      </c>
      <c r="C96" s="146"/>
      <c r="D96" s="146"/>
      <c r="E96" s="146"/>
      <c r="F96" s="146"/>
      <c r="G96" s="146"/>
      <c r="H96" s="146"/>
      <c r="I96" s="146"/>
      <c r="J96" s="146"/>
      <c r="K96" s="146"/>
      <c r="L96" s="146"/>
      <c r="M96" s="146"/>
      <c r="N96" s="146"/>
      <c r="O96" s="146"/>
      <c r="P96" s="146"/>
      <c r="Q96" s="146"/>
    </row>
    <row r="97" spans="2:17" x14ac:dyDescent="0.25">
      <c r="B97" s="890" t="s">
        <v>262</v>
      </c>
      <c r="C97" s="146"/>
      <c r="D97" s="146"/>
      <c r="E97" s="146"/>
      <c r="F97" s="146"/>
      <c r="G97" s="146"/>
      <c r="H97" s="146"/>
      <c r="I97" s="146"/>
      <c r="J97" s="146"/>
      <c r="K97" s="146"/>
      <c r="L97" s="146"/>
      <c r="M97" s="146"/>
      <c r="N97" s="146"/>
      <c r="O97" s="146"/>
      <c r="P97" s="146"/>
      <c r="Q97" s="146"/>
    </row>
  </sheetData>
  <mergeCells count="9">
    <mergeCell ref="O4:O6"/>
    <mergeCell ref="P4:P6"/>
    <mergeCell ref="Q4:Q6"/>
    <mergeCell ref="B2:Q2"/>
    <mergeCell ref="C3:N3"/>
    <mergeCell ref="C4:E4"/>
    <mergeCell ref="F4:H4"/>
    <mergeCell ref="I4:K4"/>
    <mergeCell ref="L4:N4"/>
  </mergeCells>
  <conditionalFormatting sqref="P8:Q67 O56:O60 P69:Q80">
    <cfRule type="cellIs" dxfId="23" priority="2" stopIfTrue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A2FFF-D773-4589-A985-F95524F59DE8}">
  <sheetPr>
    <pageSetUpPr fitToPage="1"/>
  </sheetPr>
  <dimension ref="B1:N104"/>
  <sheetViews>
    <sheetView topLeftCell="A60" workbookViewId="0">
      <selection activeCell="E85" sqref="E85"/>
    </sheetView>
  </sheetViews>
  <sheetFormatPr defaultRowHeight="15" x14ac:dyDescent="0.25"/>
  <cols>
    <col min="2" max="2" width="54.7109375" customWidth="1"/>
    <col min="5" max="5" width="15.140625" customWidth="1"/>
  </cols>
  <sheetData>
    <row r="1" spans="2:14" x14ac:dyDescent="0.25"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</row>
    <row r="2" spans="2:14" ht="15.75" x14ac:dyDescent="0.25">
      <c r="B2" s="1600" t="s">
        <v>157</v>
      </c>
      <c r="C2" s="1600"/>
      <c r="D2" s="1600"/>
      <c r="E2" s="1600"/>
      <c r="F2" s="1600"/>
      <c r="G2" s="1600"/>
      <c r="H2" s="1600"/>
      <c r="I2" s="1600"/>
      <c r="J2" s="1600"/>
      <c r="K2" s="1600"/>
      <c r="L2" s="1600"/>
      <c r="M2" s="1600"/>
      <c r="N2" s="1600"/>
    </row>
    <row r="3" spans="2:14" x14ac:dyDescent="0.25">
      <c r="B3" s="147"/>
      <c r="C3" s="1601" t="s">
        <v>0</v>
      </c>
      <c r="D3" s="1601"/>
      <c r="E3" s="1601"/>
      <c r="F3" s="1601"/>
      <c r="G3" s="1601"/>
      <c r="H3" s="1601"/>
      <c r="I3" s="1601"/>
      <c r="J3" s="1601"/>
      <c r="K3" s="1601"/>
      <c r="L3" s="148"/>
      <c r="M3" s="149"/>
      <c r="N3" s="150"/>
    </row>
    <row r="4" spans="2:14" ht="16.5" thickBot="1" x14ac:dyDescent="0.3">
      <c r="B4" s="151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49"/>
      <c r="N4" s="150"/>
    </row>
    <row r="5" spans="2:14" x14ac:dyDescent="0.25">
      <c r="B5" s="153"/>
      <c r="C5" s="154" t="s">
        <v>59</v>
      </c>
      <c r="D5" s="155"/>
      <c r="E5" s="156"/>
      <c r="F5" s="157" t="s">
        <v>60</v>
      </c>
      <c r="G5" s="158"/>
      <c r="H5" s="159"/>
      <c r="I5" s="160" t="s">
        <v>158</v>
      </c>
      <c r="J5" s="161"/>
      <c r="K5" s="162"/>
      <c r="L5" s="1602" t="s">
        <v>61</v>
      </c>
      <c r="M5" s="1605" t="s">
        <v>62</v>
      </c>
      <c r="N5" s="1608" t="s">
        <v>63</v>
      </c>
    </row>
    <row r="6" spans="2:14" x14ac:dyDescent="0.25">
      <c r="B6" s="163" t="s">
        <v>6</v>
      </c>
      <c r="C6" s="164" t="s">
        <v>7</v>
      </c>
      <c r="D6" s="165"/>
      <c r="E6" s="166"/>
      <c r="F6" s="167" t="s">
        <v>7</v>
      </c>
      <c r="G6" s="168"/>
      <c r="H6" s="169"/>
      <c r="I6" s="170" t="s">
        <v>7</v>
      </c>
      <c r="J6" s="171"/>
      <c r="K6" s="172"/>
      <c r="L6" s="1603"/>
      <c r="M6" s="1606"/>
      <c r="N6" s="1609"/>
    </row>
    <row r="7" spans="2:14" x14ac:dyDescent="0.25">
      <c r="B7" s="173"/>
      <c r="C7" s="174" t="s">
        <v>8</v>
      </c>
      <c r="D7" s="175" t="s">
        <v>9</v>
      </c>
      <c r="E7" s="176" t="s">
        <v>10</v>
      </c>
      <c r="F7" s="177" t="s">
        <v>64</v>
      </c>
      <c r="G7" s="178" t="s">
        <v>9</v>
      </c>
      <c r="H7" s="179" t="s">
        <v>10</v>
      </c>
      <c r="I7" s="180" t="s">
        <v>64</v>
      </c>
      <c r="J7" s="181" t="s">
        <v>9</v>
      </c>
      <c r="K7" s="182" t="s">
        <v>10</v>
      </c>
      <c r="L7" s="1604"/>
      <c r="M7" s="1607"/>
      <c r="N7" s="1610"/>
    </row>
    <row r="8" spans="2:14" x14ac:dyDescent="0.25">
      <c r="B8" s="183" t="s">
        <v>11</v>
      </c>
      <c r="C8" s="184"/>
      <c r="D8" s="185"/>
      <c r="E8" s="186"/>
      <c r="F8" s="184"/>
      <c r="G8" s="185"/>
      <c r="H8" s="186"/>
      <c r="I8" s="184"/>
      <c r="J8" s="185"/>
      <c r="K8" s="186"/>
      <c r="L8" s="185"/>
      <c r="M8" s="187"/>
      <c r="N8" s="188"/>
    </row>
    <row r="9" spans="2:14" x14ac:dyDescent="0.25">
      <c r="B9" s="189" t="s">
        <v>12</v>
      </c>
      <c r="C9" s="190">
        <v>3</v>
      </c>
      <c r="D9" s="191">
        <v>3</v>
      </c>
      <c r="E9" s="192">
        <v>99</v>
      </c>
      <c r="F9" s="193">
        <v>2</v>
      </c>
      <c r="G9" s="194">
        <v>2</v>
      </c>
      <c r="H9" s="195">
        <v>66</v>
      </c>
      <c r="I9" s="196">
        <v>0</v>
      </c>
      <c r="J9" s="197">
        <v>3</v>
      </c>
      <c r="K9" s="198">
        <v>48</v>
      </c>
      <c r="L9" s="199">
        <f>SUM(E9,H9,K9)</f>
        <v>213</v>
      </c>
      <c r="M9" s="200">
        <v>213</v>
      </c>
      <c r="N9" s="201">
        <v>12</v>
      </c>
    </row>
    <row r="10" spans="2:14" x14ac:dyDescent="0.25">
      <c r="B10" s="202" t="s">
        <v>65</v>
      </c>
      <c r="C10" s="203">
        <v>2</v>
      </c>
      <c r="D10" s="204">
        <v>2</v>
      </c>
      <c r="E10" s="205">
        <v>66</v>
      </c>
      <c r="F10" s="206">
        <v>2</v>
      </c>
      <c r="G10" s="207">
        <v>2</v>
      </c>
      <c r="H10" s="208">
        <v>66</v>
      </c>
      <c r="I10" s="209">
        <v>0</v>
      </c>
      <c r="J10" s="210">
        <v>2</v>
      </c>
      <c r="K10" s="211">
        <v>32</v>
      </c>
      <c r="L10" s="199">
        <f>SUM(E10,H10,K10)</f>
        <v>164</v>
      </c>
      <c r="M10" s="200">
        <v>164</v>
      </c>
      <c r="N10" s="201">
        <v>9</v>
      </c>
    </row>
    <row r="11" spans="2:14" x14ac:dyDescent="0.25">
      <c r="B11" s="173" t="s">
        <v>66</v>
      </c>
      <c r="C11" s="212"/>
      <c r="D11" s="213"/>
      <c r="E11" s="214"/>
      <c r="F11" s="215"/>
      <c r="G11" s="216"/>
      <c r="H11" s="217"/>
      <c r="I11" s="218"/>
      <c r="J11" s="219"/>
      <c r="K11" s="220"/>
      <c r="L11" s="199"/>
      <c r="M11" s="200"/>
      <c r="N11" s="221"/>
    </row>
    <row r="12" spans="2:14" x14ac:dyDescent="0.25">
      <c r="B12" s="189" t="s">
        <v>67</v>
      </c>
      <c r="C12" s="190">
        <v>3</v>
      </c>
      <c r="D12" s="191">
        <v>3</v>
      </c>
      <c r="E12" s="192">
        <v>99</v>
      </c>
      <c r="F12" s="193">
        <v>2</v>
      </c>
      <c r="G12" s="194">
        <v>2</v>
      </c>
      <c r="H12" s="195">
        <v>66</v>
      </c>
      <c r="I12" s="196">
        <v>0</v>
      </c>
      <c r="J12" s="197">
        <v>3</v>
      </c>
      <c r="K12" s="198">
        <v>48</v>
      </c>
      <c r="L12" s="199">
        <v>213</v>
      </c>
      <c r="M12" s="200">
        <v>213</v>
      </c>
      <c r="N12" s="201">
        <v>12</v>
      </c>
    </row>
    <row r="13" spans="2:14" x14ac:dyDescent="0.25">
      <c r="B13" s="189" t="s">
        <v>68</v>
      </c>
      <c r="C13" s="190">
        <v>1</v>
      </c>
      <c r="D13" s="191">
        <v>0</v>
      </c>
      <c r="E13" s="192">
        <v>33</v>
      </c>
      <c r="F13" s="193">
        <v>0</v>
      </c>
      <c r="G13" s="194">
        <v>0</v>
      </c>
      <c r="H13" s="195">
        <v>0</v>
      </c>
      <c r="I13" s="196">
        <v>0</v>
      </c>
      <c r="J13" s="197">
        <v>0</v>
      </c>
      <c r="K13" s="198">
        <v>0</v>
      </c>
      <c r="L13" s="199">
        <v>33</v>
      </c>
      <c r="M13" s="200">
        <v>33</v>
      </c>
      <c r="N13" s="201">
        <v>2</v>
      </c>
    </row>
    <row r="14" spans="2:14" x14ac:dyDescent="0.25">
      <c r="B14" s="189" t="s">
        <v>69</v>
      </c>
      <c r="C14" s="222">
        <v>2</v>
      </c>
      <c r="D14" s="223">
        <v>2</v>
      </c>
      <c r="E14" s="224">
        <v>59</v>
      </c>
      <c r="F14" s="225">
        <v>2</v>
      </c>
      <c r="G14" s="226">
        <v>2</v>
      </c>
      <c r="H14" s="227">
        <v>59</v>
      </c>
      <c r="I14" s="196">
        <v>0</v>
      </c>
      <c r="J14" s="197">
        <v>0</v>
      </c>
      <c r="K14" s="198">
        <v>0</v>
      </c>
      <c r="L14" s="199">
        <v>132</v>
      </c>
      <c r="M14" s="200">
        <v>132</v>
      </c>
      <c r="N14" s="201">
        <v>6</v>
      </c>
    </row>
    <row r="15" spans="2:14" x14ac:dyDescent="0.25">
      <c r="B15" s="228" t="s">
        <v>70</v>
      </c>
      <c r="C15" s="222" t="s">
        <v>71</v>
      </c>
      <c r="D15" s="223">
        <v>0</v>
      </c>
      <c r="E15" s="224">
        <v>7</v>
      </c>
      <c r="F15" s="225">
        <v>0</v>
      </c>
      <c r="G15" s="226" t="s">
        <v>71</v>
      </c>
      <c r="H15" s="227">
        <v>7</v>
      </c>
      <c r="I15" s="196">
        <v>0</v>
      </c>
      <c r="J15" s="197">
        <v>0</v>
      </c>
      <c r="K15" s="198">
        <v>0</v>
      </c>
      <c r="L15" s="199"/>
      <c r="M15" s="200"/>
      <c r="N15" s="201"/>
    </row>
    <row r="16" spans="2:14" x14ac:dyDescent="0.25">
      <c r="B16" s="189" t="s">
        <v>72</v>
      </c>
      <c r="C16" s="190">
        <v>2</v>
      </c>
      <c r="D16" s="191">
        <v>2</v>
      </c>
      <c r="E16" s="192">
        <v>66</v>
      </c>
      <c r="F16" s="193">
        <v>2</v>
      </c>
      <c r="G16" s="194">
        <v>2</v>
      </c>
      <c r="H16" s="195">
        <v>66</v>
      </c>
      <c r="I16" s="196">
        <v>0</v>
      </c>
      <c r="J16" s="197">
        <v>0</v>
      </c>
      <c r="K16" s="198">
        <v>0</v>
      </c>
      <c r="L16" s="199">
        <v>132</v>
      </c>
      <c r="M16" s="200">
        <v>132</v>
      </c>
      <c r="N16" s="201">
        <v>6</v>
      </c>
    </row>
    <row r="17" spans="2:14" ht="15.75" thickBot="1" x14ac:dyDescent="0.3">
      <c r="B17" s="202" t="s">
        <v>163</v>
      </c>
      <c r="C17" s="229">
        <v>2</v>
      </c>
      <c r="D17" s="230">
        <v>2</v>
      </c>
      <c r="E17" s="231">
        <v>66</v>
      </c>
      <c r="F17" s="232">
        <v>2</v>
      </c>
      <c r="G17" s="233">
        <v>2</v>
      </c>
      <c r="H17" s="234">
        <v>66</v>
      </c>
      <c r="I17" s="235">
        <v>0</v>
      </c>
      <c r="J17" s="236">
        <v>2</v>
      </c>
      <c r="K17" s="237">
        <v>32</v>
      </c>
      <c r="L17" s="238">
        <v>164</v>
      </c>
      <c r="M17" s="239">
        <v>164</v>
      </c>
      <c r="N17" s="240">
        <v>7</v>
      </c>
    </row>
    <row r="18" spans="2:14" ht="15.75" thickBot="1" x14ac:dyDescent="0.3">
      <c r="B18" s="241" t="s">
        <v>25</v>
      </c>
      <c r="C18" s="242">
        <f t="shared" ref="C18:N18" si="0">SUM(C9:C17)</f>
        <v>15</v>
      </c>
      <c r="D18" s="243">
        <f t="shared" si="0"/>
        <v>14</v>
      </c>
      <c r="E18" s="244">
        <f t="shared" si="0"/>
        <v>495</v>
      </c>
      <c r="F18" s="242">
        <f t="shared" si="0"/>
        <v>12</v>
      </c>
      <c r="G18" s="243">
        <f t="shared" si="0"/>
        <v>12</v>
      </c>
      <c r="H18" s="244">
        <f t="shared" si="0"/>
        <v>396</v>
      </c>
      <c r="I18" s="242">
        <f t="shared" si="0"/>
        <v>0</v>
      </c>
      <c r="J18" s="243">
        <f t="shared" si="0"/>
        <v>10</v>
      </c>
      <c r="K18" s="244">
        <f t="shared" si="0"/>
        <v>160</v>
      </c>
      <c r="L18" s="245">
        <f t="shared" si="0"/>
        <v>1051</v>
      </c>
      <c r="M18" s="246">
        <f t="shared" si="0"/>
        <v>1051</v>
      </c>
      <c r="N18" s="247">
        <f t="shared" si="0"/>
        <v>54</v>
      </c>
    </row>
    <row r="19" spans="2:14" x14ac:dyDescent="0.25">
      <c r="B19" s="248"/>
      <c r="C19" s="249"/>
      <c r="D19" s="250"/>
      <c r="E19" s="251"/>
      <c r="F19" s="249"/>
      <c r="G19" s="250"/>
      <c r="H19" s="251"/>
      <c r="I19" s="249"/>
      <c r="J19" s="250"/>
      <c r="K19" s="251"/>
      <c r="L19" s="252"/>
      <c r="M19" s="253"/>
      <c r="N19" s="254"/>
    </row>
    <row r="20" spans="2:14" ht="15.75" thickBot="1" x14ac:dyDescent="0.3">
      <c r="B20" s="255" t="s">
        <v>26</v>
      </c>
      <c r="C20" s="256"/>
      <c r="D20" s="257"/>
      <c r="E20" s="258"/>
      <c r="F20" s="256"/>
      <c r="G20" s="257"/>
      <c r="H20" s="259"/>
      <c r="I20" s="256"/>
      <c r="J20" s="257"/>
      <c r="K20" s="259"/>
      <c r="L20" s="260"/>
      <c r="M20" s="261"/>
      <c r="N20" s="262"/>
    </row>
    <row r="21" spans="2:14" x14ac:dyDescent="0.25">
      <c r="B21" s="173" t="s">
        <v>74</v>
      </c>
      <c r="C21" s="263">
        <v>5</v>
      </c>
      <c r="D21" s="264">
        <v>5</v>
      </c>
      <c r="E21" s="265">
        <v>153</v>
      </c>
      <c r="F21" s="266">
        <v>0</v>
      </c>
      <c r="G21" s="267">
        <v>0</v>
      </c>
      <c r="H21" s="268">
        <v>0</v>
      </c>
      <c r="I21" s="269">
        <v>0</v>
      </c>
      <c r="J21" s="270">
        <v>0</v>
      </c>
      <c r="K21" s="271">
        <v>0</v>
      </c>
      <c r="L21" s="272">
        <v>363</v>
      </c>
      <c r="M21" s="273">
        <v>363</v>
      </c>
      <c r="N21" s="221">
        <v>16</v>
      </c>
    </row>
    <row r="22" spans="2:14" x14ac:dyDescent="0.25">
      <c r="B22" s="189" t="s">
        <v>75</v>
      </c>
      <c r="C22" s="190">
        <v>1</v>
      </c>
      <c r="D22" s="191">
        <v>0</v>
      </c>
      <c r="E22" s="192">
        <v>12</v>
      </c>
      <c r="F22" s="193"/>
      <c r="G22" s="194"/>
      <c r="H22" s="195"/>
      <c r="I22" s="196"/>
      <c r="J22" s="197"/>
      <c r="K22" s="198"/>
      <c r="L22" s="199"/>
      <c r="M22" s="200"/>
      <c r="N22" s="201"/>
    </row>
    <row r="23" spans="2:14" x14ac:dyDescent="0.25">
      <c r="B23" s="228" t="s">
        <v>76</v>
      </c>
      <c r="C23" s="274">
        <v>6</v>
      </c>
      <c r="D23" s="275">
        <v>6</v>
      </c>
      <c r="E23" s="276">
        <f>SUM(E25,E24)</f>
        <v>198</v>
      </c>
      <c r="F23" s="274">
        <v>0</v>
      </c>
      <c r="G23" s="275">
        <v>0</v>
      </c>
      <c r="H23" s="276">
        <v>0</v>
      </c>
      <c r="I23" s="274">
        <v>0</v>
      </c>
      <c r="J23" s="275">
        <v>0</v>
      </c>
      <c r="K23" s="276">
        <v>0</v>
      </c>
      <c r="L23" s="277"/>
      <c r="M23" s="200"/>
      <c r="N23" s="201"/>
    </row>
    <row r="24" spans="2:14" x14ac:dyDescent="0.25">
      <c r="B24" s="228" t="s">
        <v>77</v>
      </c>
      <c r="C24" s="274">
        <v>3</v>
      </c>
      <c r="D24" s="275">
        <v>3</v>
      </c>
      <c r="E24" s="276">
        <v>99</v>
      </c>
      <c r="F24" s="274">
        <v>0</v>
      </c>
      <c r="G24" s="275">
        <v>0</v>
      </c>
      <c r="H24" s="276">
        <v>0</v>
      </c>
      <c r="I24" s="274">
        <v>0</v>
      </c>
      <c r="J24" s="275">
        <v>0</v>
      </c>
      <c r="K24" s="276">
        <v>0</v>
      </c>
      <c r="L24" s="277"/>
      <c r="M24" s="200"/>
      <c r="N24" s="201"/>
    </row>
    <row r="25" spans="2:14" ht="15.75" thickBot="1" x14ac:dyDescent="0.3">
      <c r="B25" s="278" t="s">
        <v>78</v>
      </c>
      <c r="C25" s="279">
        <v>3</v>
      </c>
      <c r="D25" s="280">
        <v>3</v>
      </c>
      <c r="E25" s="281">
        <v>99</v>
      </c>
      <c r="F25" s="279">
        <v>0</v>
      </c>
      <c r="G25" s="280">
        <v>0</v>
      </c>
      <c r="H25" s="281">
        <v>0</v>
      </c>
      <c r="I25" s="279">
        <v>0</v>
      </c>
      <c r="J25" s="280">
        <v>0</v>
      </c>
      <c r="K25" s="281">
        <v>0</v>
      </c>
      <c r="L25" s="282"/>
      <c r="M25" s="239"/>
      <c r="N25" s="240"/>
    </row>
    <row r="26" spans="2:14" x14ac:dyDescent="0.25">
      <c r="B26" s="283" t="s">
        <v>79</v>
      </c>
      <c r="C26" s="284">
        <v>0</v>
      </c>
      <c r="D26" s="285">
        <v>0</v>
      </c>
      <c r="E26" s="286">
        <v>0</v>
      </c>
      <c r="F26" s="287">
        <v>5</v>
      </c>
      <c r="G26" s="288">
        <v>5</v>
      </c>
      <c r="H26" s="289">
        <v>153</v>
      </c>
      <c r="I26" s="290">
        <v>0</v>
      </c>
      <c r="J26" s="291">
        <v>4</v>
      </c>
      <c r="K26" s="292">
        <v>64</v>
      </c>
      <c r="L26" s="293">
        <f>SUM(H26,H27,H28,K28,K27,K26)</f>
        <v>609</v>
      </c>
      <c r="M26" s="294">
        <v>609</v>
      </c>
      <c r="N26" s="295">
        <v>27</v>
      </c>
    </row>
    <row r="27" spans="2:14" x14ac:dyDescent="0.25">
      <c r="B27" s="189" t="s">
        <v>80</v>
      </c>
      <c r="C27" s="190">
        <v>0</v>
      </c>
      <c r="D27" s="191">
        <v>0</v>
      </c>
      <c r="E27" s="192">
        <v>0</v>
      </c>
      <c r="F27" s="193">
        <v>1</v>
      </c>
      <c r="G27" s="194">
        <v>0</v>
      </c>
      <c r="H27" s="195">
        <v>12</v>
      </c>
      <c r="I27" s="196">
        <v>0</v>
      </c>
      <c r="J27" s="197">
        <v>0</v>
      </c>
      <c r="K27" s="198">
        <v>4</v>
      </c>
      <c r="L27" s="199"/>
      <c r="M27" s="200"/>
      <c r="N27" s="201"/>
    </row>
    <row r="28" spans="2:14" x14ac:dyDescent="0.25">
      <c r="B28" s="189" t="s">
        <v>81</v>
      </c>
      <c r="C28" s="190">
        <v>0</v>
      </c>
      <c r="D28" s="191">
        <v>0</v>
      </c>
      <c r="E28" s="192">
        <v>0</v>
      </c>
      <c r="F28" s="193">
        <f>SUM(F30,F29)</f>
        <v>10</v>
      </c>
      <c r="G28" s="194">
        <f>SUM(G29,G30)</f>
        <v>8</v>
      </c>
      <c r="H28" s="195">
        <f>SUM(H29,H30)</f>
        <v>264</v>
      </c>
      <c r="I28" s="196">
        <v>0</v>
      </c>
      <c r="J28" s="197">
        <f>SUM(J30,J29)</f>
        <v>7</v>
      </c>
      <c r="K28" s="198">
        <f>SUM(K30,K29)</f>
        <v>112</v>
      </c>
      <c r="L28" s="199"/>
      <c r="M28" s="200"/>
      <c r="N28" s="201"/>
    </row>
    <row r="29" spans="2:14" x14ac:dyDescent="0.25">
      <c r="B29" s="228" t="s">
        <v>82</v>
      </c>
      <c r="C29" s="274">
        <v>0</v>
      </c>
      <c r="D29" s="275">
        <v>0</v>
      </c>
      <c r="E29" s="276">
        <v>0</v>
      </c>
      <c r="F29" s="274">
        <v>5</v>
      </c>
      <c r="G29" s="275">
        <v>5</v>
      </c>
      <c r="H29" s="276">
        <v>132</v>
      </c>
      <c r="I29" s="274">
        <v>0</v>
      </c>
      <c r="J29" s="275">
        <v>4</v>
      </c>
      <c r="K29" s="276">
        <v>64</v>
      </c>
      <c r="L29" s="277"/>
      <c r="M29" s="200"/>
      <c r="N29" s="201"/>
    </row>
    <row r="30" spans="2:14" ht="15.75" thickBot="1" x14ac:dyDescent="0.3">
      <c r="B30" s="296" t="s">
        <v>83</v>
      </c>
      <c r="C30" s="297">
        <v>0</v>
      </c>
      <c r="D30" s="298">
        <v>0</v>
      </c>
      <c r="E30" s="299">
        <v>0</v>
      </c>
      <c r="F30" s="297">
        <v>5</v>
      </c>
      <c r="G30" s="298">
        <v>3</v>
      </c>
      <c r="H30" s="299">
        <v>132</v>
      </c>
      <c r="I30" s="297">
        <v>0</v>
      </c>
      <c r="J30" s="298">
        <v>3</v>
      </c>
      <c r="K30" s="299">
        <v>48</v>
      </c>
      <c r="L30" s="300"/>
      <c r="M30" s="261"/>
      <c r="N30" s="301"/>
    </row>
    <row r="31" spans="2:14" x14ac:dyDescent="0.25">
      <c r="B31" s="283" t="s">
        <v>84</v>
      </c>
      <c r="C31" s="302">
        <v>0</v>
      </c>
      <c r="D31" s="303">
        <v>0</v>
      </c>
      <c r="E31" s="304">
        <v>0</v>
      </c>
      <c r="F31" s="305">
        <v>1</v>
      </c>
      <c r="G31" s="306">
        <v>1</v>
      </c>
      <c r="H31" s="307">
        <v>33</v>
      </c>
      <c r="I31" s="308">
        <v>0</v>
      </c>
      <c r="J31" s="309">
        <v>0</v>
      </c>
      <c r="K31" s="310">
        <v>0</v>
      </c>
      <c r="L31" s="293">
        <v>99</v>
      </c>
      <c r="M31" s="294">
        <v>99</v>
      </c>
      <c r="N31" s="295">
        <v>5</v>
      </c>
    </row>
    <row r="32" spans="2:14" ht="15.75" thickBot="1" x14ac:dyDescent="0.3">
      <c r="B32" s="296" t="s">
        <v>85</v>
      </c>
      <c r="C32" s="297">
        <v>0</v>
      </c>
      <c r="D32" s="298">
        <v>0</v>
      </c>
      <c r="E32" s="299">
        <v>0</v>
      </c>
      <c r="F32" s="297">
        <v>2</v>
      </c>
      <c r="G32" s="298">
        <v>2</v>
      </c>
      <c r="H32" s="299">
        <v>66</v>
      </c>
      <c r="I32" s="297">
        <v>0</v>
      </c>
      <c r="J32" s="298">
        <v>0</v>
      </c>
      <c r="K32" s="299">
        <v>0</v>
      </c>
      <c r="L32" s="300"/>
      <c r="M32" s="261"/>
      <c r="N32" s="301"/>
    </row>
    <row r="33" spans="2:14" x14ac:dyDescent="0.25">
      <c r="B33" s="283" t="s">
        <v>86</v>
      </c>
      <c r="C33" s="284">
        <v>0.2</v>
      </c>
      <c r="D33" s="285">
        <v>0</v>
      </c>
      <c r="E33" s="286">
        <v>8</v>
      </c>
      <c r="F33" s="305">
        <v>0</v>
      </c>
      <c r="G33" s="306">
        <v>0</v>
      </c>
      <c r="H33" s="307">
        <v>0</v>
      </c>
      <c r="I33" s="290">
        <v>0</v>
      </c>
      <c r="J33" s="291">
        <v>0</v>
      </c>
      <c r="K33" s="292">
        <v>0</v>
      </c>
      <c r="L33" s="293">
        <v>66</v>
      </c>
      <c r="M33" s="311">
        <v>66</v>
      </c>
      <c r="N33" s="295">
        <v>4</v>
      </c>
    </row>
    <row r="34" spans="2:14" ht="15.75" thickBot="1" x14ac:dyDescent="0.3">
      <c r="B34" s="296" t="s">
        <v>87</v>
      </c>
      <c r="C34" s="297">
        <v>3</v>
      </c>
      <c r="D34" s="298">
        <v>0</v>
      </c>
      <c r="E34" s="299">
        <v>58</v>
      </c>
      <c r="F34" s="297"/>
      <c r="G34" s="298"/>
      <c r="H34" s="299"/>
      <c r="I34" s="297"/>
      <c r="J34" s="298"/>
      <c r="K34" s="299"/>
      <c r="L34" s="300"/>
      <c r="M34" s="312"/>
      <c r="N34" s="301"/>
    </row>
    <row r="35" spans="2:14" x14ac:dyDescent="0.25">
      <c r="B35" s="313" t="s">
        <v>88</v>
      </c>
      <c r="C35" s="314">
        <v>0</v>
      </c>
      <c r="D35" s="315">
        <v>0</v>
      </c>
      <c r="E35" s="316">
        <v>0</v>
      </c>
      <c r="F35" s="314">
        <v>0</v>
      </c>
      <c r="G35" s="315">
        <v>0</v>
      </c>
      <c r="H35" s="316">
        <v>0</v>
      </c>
      <c r="I35" s="314">
        <v>0</v>
      </c>
      <c r="J35" s="315">
        <v>2</v>
      </c>
      <c r="K35" s="316">
        <v>33</v>
      </c>
      <c r="L35" s="317">
        <v>33</v>
      </c>
      <c r="M35" s="318">
        <v>33</v>
      </c>
      <c r="N35" s="319">
        <v>2</v>
      </c>
    </row>
    <row r="36" spans="2:14" x14ac:dyDescent="0.25">
      <c r="B36" s="320" t="s">
        <v>89</v>
      </c>
      <c r="C36" s="190">
        <v>2</v>
      </c>
      <c r="D36" s="191">
        <v>2</v>
      </c>
      <c r="E36" s="192">
        <v>66</v>
      </c>
      <c r="F36" s="193">
        <v>0</v>
      </c>
      <c r="G36" s="194">
        <v>0</v>
      </c>
      <c r="H36" s="195">
        <v>0</v>
      </c>
      <c r="I36" s="196">
        <v>0</v>
      </c>
      <c r="J36" s="197">
        <v>0</v>
      </c>
      <c r="K36" s="198">
        <v>0</v>
      </c>
      <c r="L36" s="199">
        <v>66</v>
      </c>
      <c r="M36" s="321">
        <v>66</v>
      </c>
      <c r="N36" s="201">
        <v>4</v>
      </c>
    </row>
    <row r="37" spans="2:14" x14ac:dyDescent="0.25">
      <c r="B37" s="320" t="s">
        <v>90</v>
      </c>
      <c r="C37" s="190">
        <v>0</v>
      </c>
      <c r="D37" s="191">
        <v>0</v>
      </c>
      <c r="E37" s="192">
        <v>0</v>
      </c>
      <c r="F37" s="193">
        <v>0</v>
      </c>
      <c r="G37" s="194">
        <v>0</v>
      </c>
      <c r="H37" s="195">
        <v>0</v>
      </c>
      <c r="I37" s="190">
        <v>0</v>
      </c>
      <c r="J37" s="191">
        <v>2</v>
      </c>
      <c r="K37" s="192">
        <v>33</v>
      </c>
      <c r="L37" s="199">
        <v>33</v>
      </c>
      <c r="M37" s="321">
        <v>33</v>
      </c>
      <c r="N37" s="201">
        <v>2</v>
      </c>
    </row>
    <row r="38" spans="2:14" x14ac:dyDescent="0.25">
      <c r="B38" s="322" t="s">
        <v>91</v>
      </c>
      <c r="C38" s="190">
        <v>0</v>
      </c>
      <c r="D38" s="191">
        <v>0</v>
      </c>
      <c r="E38" s="192">
        <v>0</v>
      </c>
      <c r="F38" s="193">
        <v>0</v>
      </c>
      <c r="G38" s="194">
        <v>0</v>
      </c>
      <c r="H38" s="195">
        <v>0</v>
      </c>
      <c r="I38" s="196">
        <v>0</v>
      </c>
      <c r="J38" s="197">
        <v>2</v>
      </c>
      <c r="K38" s="198">
        <v>33</v>
      </c>
      <c r="L38" s="199">
        <v>33</v>
      </c>
      <c r="M38" s="321">
        <v>33</v>
      </c>
      <c r="N38" s="201">
        <v>2</v>
      </c>
    </row>
    <row r="39" spans="2:14" ht="26.25" x14ac:dyDescent="0.25">
      <c r="B39" s="323" t="s">
        <v>92</v>
      </c>
      <c r="C39" s="324">
        <v>0</v>
      </c>
      <c r="D39" s="325">
        <v>0</v>
      </c>
      <c r="E39" s="326">
        <v>0</v>
      </c>
      <c r="F39" s="324">
        <v>0</v>
      </c>
      <c r="G39" s="325">
        <v>0</v>
      </c>
      <c r="H39" s="326">
        <v>0</v>
      </c>
      <c r="I39" s="324">
        <v>0</v>
      </c>
      <c r="J39" s="325">
        <v>2</v>
      </c>
      <c r="K39" s="326">
        <v>33</v>
      </c>
      <c r="L39" s="199">
        <v>33</v>
      </c>
      <c r="M39" s="321">
        <v>33</v>
      </c>
      <c r="N39" s="201">
        <v>2</v>
      </c>
    </row>
    <row r="40" spans="2:14" ht="15.75" thickBot="1" x14ac:dyDescent="0.3">
      <c r="B40" s="327"/>
      <c r="C40" s="328"/>
      <c r="D40" s="329"/>
      <c r="E40" s="330"/>
      <c r="F40" s="328"/>
      <c r="G40" s="329"/>
      <c r="H40" s="330"/>
      <c r="I40" s="328"/>
      <c r="J40" s="329"/>
      <c r="K40" s="330"/>
      <c r="L40" s="331"/>
      <c r="M40" s="332"/>
      <c r="N40" s="333"/>
    </row>
    <row r="41" spans="2:14" ht="15.75" thickBot="1" x14ac:dyDescent="0.3">
      <c r="B41" s="241" t="s">
        <v>33</v>
      </c>
      <c r="C41" s="334">
        <f>SUM(C21,C22,C23,C36,C37)</f>
        <v>14</v>
      </c>
      <c r="D41" s="335">
        <f>SUM(D21,D36,D37)</f>
        <v>7</v>
      </c>
      <c r="E41" s="336">
        <f>SUM(E21:E40)</f>
        <v>693</v>
      </c>
      <c r="F41" s="337">
        <f>SUM(F35:F40,F26,F27,F28,F31,F32)</f>
        <v>19</v>
      </c>
      <c r="G41" s="338">
        <f>SUM(G35:G40,G26,G27,G28,G31,G32)</f>
        <v>16</v>
      </c>
      <c r="H41" s="339">
        <f>SUM(H21:H40)</f>
        <v>792</v>
      </c>
      <c r="I41" s="340">
        <v>0</v>
      </c>
      <c r="J41" s="341">
        <f>SUM(J26,J28,J35,J38,J39)</f>
        <v>17</v>
      </c>
      <c r="K41" s="342">
        <f>SUM(K21:K39)</f>
        <v>424</v>
      </c>
      <c r="L41" s="343">
        <f>SUM(L21:L40)</f>
        <v>1335</v>
      </c>
      <c r="M41" s="246">
        <f>SUM(M21,M26,M31,M33,M35,M36,M37,M38,M39)</f>
        <v>1335</v>
      </c>
      <c r="N41" s="344">
        <v>64</v>
      </c>
    </row>
    <row r="42" spans="2:14" x14ac:dyDescent="0.25">
      <c r="B42" s="345" t="s">
        <v>34</v>
      </c>
      <c r="C42" s="346">
        <f t="shared" ref="C42:L42" si="1">SUM(C41,C18)</f>
        <v>29</v>
      </c>
      <c r="D42" s="347">
        <f t="shared" si="1"/>
        <v>21</v>
      </c>
      <c r="E42" s="348">
        <f t="shared" si="1"/>
        <v>1188</v>
      </c>
      <c r="F42" s="349">
        <f t="shared" si="1"/>
        <v>31</v>
      </c>
      <c r="G42" s="347">
        <f t="shared" si="1"/>
        <v>28</v>
      </c>
      <c r="H42" s="348">
        <f t="shared" si="1"/>
        <v>1188</v>
      </c>
      <c r="I42" s="346">
        <f t="shared" si="1"/>
        <v>0</v>
      </c>
      <c r="J42" s="346">
        <f t="shared" si="1"/>
        <v>27</v>
      </c>
      <c r="K42" s="348">
        <f t="shared" si="1"/>
        <v>584</v>
      </c>
      <c r="L42" s="350">
        <f t="shared" si="1"/>
        <v>2386</v>
      </c>
      <c r="M42" s="311"/>
      <c r="N42" s="349"/>
    </row>
    <row r="43" spans="2:14" x14ac:dyDescent="0.25">
      <c r="B43" s="351"/>
      <c r="C43" s="352"/>
      <c r="D43" s="353"/>
      <c r="E43" s="354"/>
      <c r="F43" s="352"/>
      <c r="G43" s="353"/>
      <c r="H43" s="354"/>
      <c r="I43" s="352"/>
      <c r="J43" s="353"/>
      <c r="K43" s="354"/>
      <c r="L43" s="355"/>
      <c r="M43" s="356"/>
      <c r="N43" s="357"/>
    </row>
    <row r="44" spans="2:14" x14ac:dyDescent="0.25">
      <c r="B44" s="358" t="s">
        <v>93</v>
      </c>
      <c r="C44" s="359"/>
      <c r="D44" s="360"/>
      <c r="E44" s="361"/>
      <c r="F44" s="359"/>
      <c r="G44" s="360"/>
      <c r="H44" s="361"/>
      <c r="I44" s="359"/>
      <c r="J44" s="360"/>
      <c r="K44" s="361"/>
      <c r="L44" s="362"/>
      <c r="M44" s="363">
        <v>600</v>
      </c>
      <c r="N44" s="364">
        <v>24</v>
      </c>
    </row>
    <row r="45" spans="2:14" x14ac:dyDescent="0.25">
      <c r="B45" s="228" t="s">
        <v>77</v>
      </c>
      <c r="C45" s="274">
        <v>3</v>
      </c>
      <c r="D45" s="275">
        <v>3</v>
      </c>
      <c r="E45" s="276">
        <v>99</v>
      </c>
      <c r="F45" s="274">
        <v>0</v>
      </c>
      <c r="G45" s="275">
        <v>0</v>
      </c>
      <c r="H45" s="276">
        <v>0</v>
      </c>
      <c r="I45" s="274">
        <v>0</v>
      </c>
      <c r="J45" s="275">
        <v>0</v>
      </c>
      <c r="K45" s="276">
        <v>0</v>
      </c>
      <c r="L45" s="277"/>
      <c r="M45" s="200"/>
      <c r="N45" s="201"/>
    </row>
    <row r="46" spans="2:14" x14ac:dyDescent="0.25">
      <c r="B46" s="278" t="s">
        <v>78</v>
      </c>
      <c r="C46" s="279">
        <v>3</v>
      </c>
      <c r="D46" s="280">
        <v>3</v>
      </c>
      <c r="E46" s="281">
        <v>99</v>
      </c>
      <c r="F46" s="279">
        <v>0</v>
      </c>
      <c r="G46" s="280">
        <v>0</v>
      </c>
      <c r="H46" s="281">
        <v>0</v>
      </c>
      <c r="I46" s="279">
        <v>0</v>
      </c>
      <c r="J46" s="280">
        <v>0</v>
      </c>
      <c r="K46" s="281">
        <v>0</v>
      </c>
      <c r="L46" s="282"/>
      <c r="M46" s="239"/>
      <c r="N46" s="240"/>
    </row>
    <row r="47" spans="2:14" x14ac:dyDescent="0.25">
      <c r="B47" s="228" t="s">
        <v>82</v>
      </c>
      <c r="C47" s="274">
        <v>0</v>
      </c>
      <c r="D47" s="275">
        <v>0</v>
      </c>
      <c r="E47" s="276">
        <v>0</v>
      </c>
      <c r="F47" s="274">
        <v>5</v>
      </c>
      <c r="G47" s="275">
        <v>5</v>
      </c>
      <c r="H47" s="276">
        <v>132</v>
      </c>
      <c r="I47" s="274">
        <v>0</v>
      </c>
      <c r="J47" s="275">
        <v>4</v>
      </c>
      <c r="K47" s="276">
        <v>64</v>
      </c>
      <c r="L47" s="277"/>
      <c r="M47" s="200"/>
      <c r="N47" s="201"/>
    </row>
    <row r="48" spans="2:14" ht="18.75" customHeight="1" thickBot="1" x14ac:dyDescent="0.3">
      <c r="B48" s="296" t="s">
        <v>83</v>
      </c>
      <c r="C48" s="297">
        <v>0</v>
      </c>
      <c r="D48" s="298">
        <v>0</v>
      </c>
      <c r="E48" s="299">
        <v>0</v>
      </c>
      <c r="F48" s="297">
        <v>5</v>
      </c>
      <c r="G48" s="298">
        <v>3</v>
      </c>
      <c r="H48" s="299">
        <v>132</v>
      </c>
      <c r="I48" s="297">
        <v>0</v>
      </c>
      <c r="J48" s="298">
        <v>3</v>
      </c>
      <c r="K48" s="299">
        <v>48</v>
      </c>
      <c r="L48" s="300"/>
      <c r="M48" s="261"/>
      <c r="N48" s="301"/>
    </row>
    <row r="49" spans="2:14" ht="15.75" thickBot="1" x14ac:dyDescent="0.3">
      <c r="B49" s="296" t="s">
        <v>85</v>
      </c>
      <c r="C49" s="297">
        <v>0</v>
      </c>
      <c r="D49" s="298">
        <v>0</v>
      </c>
      <c r="E49" s="299">
        <v>0</v>
      </c>
      <c r="F49" s="297">
        <v>2</v>
      </c>
      <c r="G49" s="298">
        <v>2</v>
      </c>
      <c r="H49" s="299">
        <v>66</v>
      </c>
      <c r="I49" s="297">
        <v>0</v>
      </c>
      <c r="J49" s="298">
        <v>0</v>
      </c>
      <c r="K49" s="299">
        <v>0</v>
      </c>
      <c r="L49" s="300"/>
      <c r="M49" s="261"/>
      <c r="N49" s="301"/>
    </row>
    <row r="50" spans="2:14" ht="18.75" customHeight="1" thickBot="1" x14ac:dyDescent="0.3">
      <c r="B50" s="296" t="s">
        <v>87</v>
      </c>
      <c r="C50" s="297">
        <v>3</v>
      </c>
      <c r="D50" s="298">
        <v>0</v>
      </c>
      <c r="E50" s="299">
        <v>58</v>
      </c>
      <c r="F50" s="297"/>
      <c r="G50" s="298"/>
      <c r="H50" s="299"/>
      <c r="I50" s="297"/>
      <c r="J50" s="298"/>
      <c r="K50" s="299"/>
      <c r="L50" s="300"/>
      <c r="M50" s="312"/>
      <c r="N50" s="301"/>
    </row>
    <row r="51" spans="2:14" x14ac:dyDescent="0.25">
      <c r="B51" s="313" t="s">
        <v>88</v>
      </c>
      <c r="C51" s="314">
        <v>0</v>
      </c>
      <c r="D51" s="315">
        <v>0</v>
      </c>
      <c r="E51" s="316">
        <v>0</v>
      </c>
      <c r="F51" s="314">
        <v>0</v>
      </c>
      <c r="G51" s="315">
        <v>0</v>
      </c>
      <c r="H51" s="316">
        <v>0</v>
      </c>
      <c r="I51" s="314">
        <v>0</v>
      </c>
      <c r="J51" s="315">
        <v>2</v>
      </c>
      <c r="K51" s="316">
        <v>33</v>
      </c>
      <c r="L51" s="317">
        <v>33</v>
      </c>
      <c r="M51" s="318">
        <v>33</v>
      </c>
      <c r="N51" s="319">
        <v>2</v>
      </c>
    </row>
    <row r="52" spans="2:14" ht="26.25" x14ac:dyDescent="0.25">
      <c r="B52" s="323" t="s">
        <v>92</v>
      </c>
      <c r="C52" s="324">
        <v>0</v>
      </c>
      <c r="D52" s="325">
        <v>0</v>
      </c>
      <c r="E52" s="326">
        <v>0</v>
      </c>
      <c r="F52" s="324">
        <v>0</v>
      </c>
      <c r="G52" s="325">
        <v>0</v>
      </c>
      <c r="H52" s="326">
        <v>0</v>
      </c>
      <c r="I52" s="324">
        <v>0</v>
      </c>
      <c r="J52" s="325">
        <v>2</v>
      </c>
      <c r="K52" s="326">
        <v>33</v>
      </c>
      <c r="L52" s="199">
        <v>33</v>
      </c>
      <c r="M52" s="321">
        <v>33</v>
      </c>
      <c r="N52" s="201">
        <v>2</v>
      </c>
    </row>
    <row r="53" spans="2:14" x14ac:dyDescent="0.25">
      <c r="B53" s="147" t="s">
        <v>94</v>
      </c>
      <c r="C53" s="365">
        <v>0</v>
      </c>
      <c r="D53" s="366">
        <v>2</v>
      </c>
      <c r="E53" s="367">
        <v>83</v>
      </c>
      <c r="F53" s="365">
        <v>0</v>
      </c>
      <c r="G53" s="366">
        <v>0</v>
      </c>
      <c r="H53" s="367">
        <v>0</v>
      </c>
      <c r="I53" s="365">
        <v>0</v>
      </c>
      <c r="J53" s="366">
        <v>0</v>
      </c>
      <c r="K53" s="367">
        <v>0</v>
      </c>
      <c r="L53" s="368">
        <f>SUM(E53,H53,K53)</f>
        <v>83</v>
      </c>
      <c r="M53" s="321"/>
      <c r="N53" s="201"/>
    </row>
    <row r="54" spans="2:14" x14ac:dyDescent="0.25">
      <c r="B54" s="369" t="s">
        <v>95</v>
      </c>
      <c r="C54" s="370">
        <v>0</v>
      </c>
      <c r="D54" s="371">
        <v>0</v>
      </c>
      <c r="E54" s="372">
        <v>0</v>
      </c>
      <c r="F54" s="373">
        <v>0</v>
      </c>
      <c r="G54" s="374">
        <v>2</v>
      </c>
      <c r="H54" s="375">
        <v>66</v>
      </c>
      <c r="I54" s="376">
        <v>0</v>
      </c>
      <c r="J54" s="377">
        <v>0</v>
      </c>
      <c r="K54" s="378">
        <v>0</v>
      </c>
      <c r="L54" s="379">
        <f>SUM(E54,H54,K54)</f>
        <v>66</v>
      </c>
      <c r="M54" s="321"/>
      <c r="N54" s="380"/>
    </row>
    <row r="55" spans="2:14" x14ac:dyDescent="0.25">
      <c r="B55" s="147" t="s">
        <v>96</v>
      </c>
      <c r="C55" s="381">
        <v>0</v>
      </c>
      <c r="D55" s="382">
        <v>0</v>
      </c>
      <c r="E55" s="383">
        <v>0</v>
      </c>
      <c r="F55" s="381">
        <v>0</v>
      </c>
      <c r="G55" s="382">
        <v>0</v>
      </c>
      <c r="H55" s="383">
        <v>0</v>
      </c>
      <c r="I55" s="384">
        <v>0</v>
      </c>
      <c r="J55" s="385">
        <v>1</v>
      </c>
      <c r="K55" s="386">
        <v>23</v>
      </c>
      <c r="L55" s="368">
        <f>SUM(K55)</f>
        <v>23</v>
      </c>
      <c r="M55" s="321"/>
      <c r="N55" s="201"/>
    </row>
    <row r="56" spans="2:14" x14ac:dyDescent="0.25">
      <c r="B56" s="147"/>
      <c r="C56" s="190"/>
      <c r="D56" s="387"/>
      <c r="E56" s="192"/>
      <c r="F56" s="193"/>
      <c r="G56" s="388"/>
      <c r="H56" s="195"/>
      <c r="I56" s="196"/>
      <c r="J56" s="389"/>
      <c r="K56" s="198"/>
      <c r="L56" s="390"/>
      <c r="M56" s="321"/>
      <c r="N56" s="201"/>
    </row>
    <row r="57" spans="2:14" x14ac:dyDescent="0.25">
      <c r="B57" s="391" t="s">
        <v>97</v>
      </c>
      <c r="C57" s="392"/>
      <c r="D57" s="393"/>
      <c r="E57" s="394">
        <f>SUM(E45:E56)</f>
        <v>339</v>
      </c>
      <c r="F57" s="392"/>
      <c r="G57" s="393"/>
      <c r="H57" s="394">
        <f>SUM(H45:H56)</f>
        <v>396</v>
      </c>
      <c r="I57" s="392"/>
      <c r="J57" s="393"/>
      <c r="K57" s="394">
        <f>SUM(K45,K52,K56)</f>
        <v>33</v>
      </c>
      <c r="L57" s="395">
        <f>SUM(E57,H57,K57)</f>
        <v>768</v>
      </c>
      <c r="M57" s="321"/>
      <c r="N57" s="396"/>
    </row>
    <row r="58" spans="2:14" ht="15.75" thickBot="1" x14ac:dyDescent="0.3">
      <c r="B58" s="147"/>
      <c r="C58" s="190"/>
      <c r="D58" s="387"/>
      <c r="E58" s="192"/>
      <c r="F58" s="193"/>
      <c r="G58" s="388"/>
      <c r="H58" s="195"/>
      <c r="I58" s="196"/>
      <c r="J58" s="389"/>
      <c r="K58" s="198"/>
      <c r="L58" s="390"/>
      <c r="M58" s="321"/>
      <c r="N58" s="240"/>
    </row>
    <row r="59" spans="2:14" ht="15.75" thickBot="1" x14ac:dyDescent="0.3">
      <c r="B59" s="397" t="s">
        <v>38</v>
      </c>
      <c r="C59" s="398">
        <f t="shared" ref="C59:K59" si="2">SUM(C45:C58)</f>
        <v>9</v>
      </c>
      <c r="D59" s="399">
        <f t="shared" si="2"/>
        <v>8</v>
      </c>
      <c r="E59" s="400">
        <f t="shared" si="2"/>
        <v>678</v>
      </c>
      <c r="F59" s="401">
        <f t="shared" si="2"/>
        <v>12</v>
      </c>
      <c r="G59" s="402">
        <f t="shared" si="2"/>
        <v>12</v>
      </c>
      <c r="H59" s="403">
        <f t="shared" si="2"/>
        <v>792</v>
      </c>
      <c r="I59" s="404">
        <f t="shared" si="2"/>
        <v>0</v>
      </c>
      <c r="J59" s="405">
        <f t="shared" si="2"/>
        <v>12</v>
      </c>
      <c r="K59" s="406">
        <f t="shared" si="2"/>
        <v>234</v>
      </c>
      <c r="L59" s="407">
        <v>912</v>
      </c>
      <c r="M59" s="408"/>
      <c r="N59" s="344">
        <v>36</v>
      </c>
    </row>
    <row r="60" spans="2:14" x14ac:dyDescent="0.25">
      <c r="B60" s="147"/>
      <c r="C60" s="190"/>
      <c r="D60" s="387"/>
      <c r="E60" s="192"/>
      <c r="F60" s="193"/>
      <c r="G60" s="388"/>
      <c r="H60" s="409"/>
      <c r="I60" s="196"/>
      <c r="J60" s="389"/>
      <c r="K60" s="198"/>
      <c r="L60" s="390"/>
      <c r="M60" s="321"/>
      <c r="N60" s="221"/>
    </row>
    <row r="61" spans="2:14" x14ac:dyDescent="0.25">
      <c r="B61" s="358" t="s">
        <v>39</v>
      </c>
      <c r="C61" s="410"/>
      <c r="D61" s="411"/>
      <c r="E61" s="412"/>
      <c r="F61" s="410"/>
      <c r="G61" s="411"/>
      <c r="H61" s="413"/>
      <c r="I61" s="410"/>
      <c r="J61" s="411"/>
      <c r="K61" s="412"/>
      <c r="L61" s="414"/>
      <c r="M61" s="321"/>
      <c r="N61" s="415"/>
    </row>
    <row r="62" spans="2:14" x14ac:dyDescent="0.25">
      <c r="B62" s="147" t="s">
        <v>98</v>
      </c>
      <c r="C62" s="190">
        <v>0</v>
      </c>
      <c r="D62" s="416">
        <v>7.6</v>
      </c>
      <c r="E62" s="192">
        <v>114</v>
      </c>
      <c r="F62" s="417">
        <v>7.6</v>
      </c>
      <c r="G62" s="418">
        <v>7.6</v>
      </c>
      <c r="H62" s="419">
        <v>114</v>
      </c>
      <c r="I62" s="196">
        <v>38</v>
      </c>
      <c r="J62" s="420">
        <v>7.6</v>
      </c>
      <c r="K62" s="198">
        <v>684</v>
      </c>
      <c r="L62" s="390">
        <f>SUM(E62,H62,K62)</f>
        <v>912</v>
      </c>
      <c r="M62" s="321">
        <v>912</v>
      </c>
      <c r="N62" s="380">
        <v>36</v>
      </c>
    </row>
    <row r="63" spans="2:14" x14ac:dyDescent="0.25">
      <c r="B63" s="147" t="s">
        <v>99</v>
      </c>
      <c r="C63" s="190"/>
      <c r="D63" s="416"/>
      <c r="E63" s="192"/>
      <c r="F63" s="417"/>
      <c r="G63" s="418"/>
      <c r="H63" s="419"/>
      <c r="I63" s="196"/>
      <c r="J63" s="389"/>
      <c r="K63" s="198"/>
      <c r="L63" s="390"/>
      <c r="M63" s="321"/>
      <c r="N63" s="380"/>
    </row>
    <row r="64" spans="2:14" x14ac:dyDescent="0.25">
      <c r="B64" s="147" t="s">
        <v>100</v>
      </c>
      <c r="C64" s="190"/>
      <c r="D64" s="416"/>
      <c r="E64" s="192"/>
      <c r="F64" s="417"/>
      <c r="G64" s="418"/>
      <c r="H64" s="419"/>
      <c r="I64" s="196"/>
      <c r="J64" s="389"/>
      <c r="K64" s="198"/>
      <c r="L64" s="390"/>
      <c r="M64" s="321"/>
      <c r="N64" s="380"/>
    </row>
    <row r="65" spans="2:14" x14ac:dyDescent="0.25">
      <c r="B65" s="421" t="s">
        <v>159</v>
      </c>
      <c r="C65" s="190"/>
      <c r="D65" s="387"/>
      <c r="E65" s="192"/>
      <c r="F65" s="193"/>
      <c r="G65" s="388"/>
      <c r="H65" s="409"/>
      <c r="I65" s="196"/>
      <c r="J65" s="389"/>
      <c r="K65" s="198"/>
      <c r="L65" s="390"/>
      <c r="M65" s="321"/>
      <c r="N65" s="201"/>
    </row>
    <row r="66" spans="2:14" x14ac:dyDescent="0.25">
      <c r="B66" s="422" t="s">
        <v>101</v>
      </c>
      <c r="C66" s="410"/>
      <c r="D66" s="411"/>
      <c r="E66" s="412">
        <v>65</v>
      </c>
      <c r="F66" s="410"/>
      <c r="G66" s="411"/>
      <c r="H66" s="413">
        <v>65</v>
      </c>
      <c r="I66" s="410"/>
      <c r="J66" s="411"/>
      <c r="K66" s="412">
        <v>30</v>
      </c>
      <c r="L66" s="414">
        <f>SUM(E68,H68,K67)</f>
        <v>160</v>
      </c>
      <c r="M66" s="321">
        <v>160</v>
      </c>
      <c r="N66" s="415"/>
    </row>
    <row r="67" spans="2:14" x14ac:dyDescent="0.25">
      <c r="B67" s="147" t="s">
        <v>102</v>
      </c>
      <c r="C67" s="190"/>
      <c r="D67" s="387"/>
      <c r="E67" s="192"/>
      <c r="F67" s="193"/>
      <c r="G67" s="388"/>
      <c r="H67" s="419"/>
      <c r="I67" s="196"/>
      <c r="J67" s="389"/>
      <c r="K67" s="198">
        <v>30</v>
      </c>
      <c r="L67" s="390"/>
      <c r="M67" s="321">
        <v>30</v>
      </c>
      <c r="N67" s="380">
        <v>2</v>
      </c>
    </row>
    <row r="68" spans="2:14" x14ac:dyDescent="0.25">
      <c r="B68" s="147" t="s">
        <v>43</v>
      </c>
      <c r="C68" s="190"/>
      <c r="D68" s="387"/>
      <c r="E68" s="192">
        <v>65</v>
      </c>
      <c r="F68" s="193"/>
      <c r="G68" s="388"/>
      <c r="H68" s="419">
        <v>65</v>
      </c>
      <c r="I68" s="196"/>
      <c r="J68" s="389"/>
      <c r="K68" s="198"/>
      <c r="L68" s="390"/>
      <c r="M68" s="321">
        <v>130</v>
      </c>
      <c r="N68" s="380">
        <v>6</v>
      </c>
    </row>
    <row r="69" spans="2:14" x14ac:dyDescent="0.25">
      <c r="B69" s="147"/>
      <c r="C69" s="365"/>
      <c r="D69" s="366"/>
      <c r="E69" s="367"/>
      <c r="F69" s="365"/>
      <c r="G69" s="366"/>
      <c r="H69" s="367"/>
      <c r="I69" s="365"/>
      <c r="J69" s="366"/>
      <c r="K69" s="367"/>
      <c r="L69" s="355"/>
      <c r="M69" s="356"/>
      <c r="N69" s="357"/>
    </row>
    <row r="70" spans="2:14" x14ac:dyDescent="0.25">
      <c r="B70" s="358" t="s">
        <v>44</v>
      </c>
      <c r="C70" s="410"/>
      <c r="D70" s="411"/>
      <c r="E70" s="412"/>
      <c r="F70" s="410"/>
      <c r="G70" s="411"/>
      <c r="H70" s="412"/>
      <c r="I70" s="410"/>
      <c r="J70" s="411"/>
      <c r="K70" s="412"/>
      <c r="L70" s="423">
        <f>SUM(L71:L77)</f>
        <v>320</v>
      </c>
      <c r="M70" s="424">
        <v>320</v>
      </c>
      <c r="N70" s="364">
        <v>16</v>
      </c>
    </row>
    <row r="71" spans="2:14" x14ac:dyDescent="0.25">
      <c r="B71" s="147" t="s">
        <v>94</v>
      </c>
      <c r="C71" s="365">
        <v>0</v>
      </c>
      <c r="D71" s="366">
        <v>2</v>
      </c>
      <c r="E71" s="367">
        <v>83</v>
      </c>
      <c r="F71" s="365">
        <v>0</v>
      </c>
      <c r="G71" s="366">
        <v>0</v>
      </c>
      <c r="H71" s="367">
        <v>0</v>
      </c>
      <c r="I71" s="365">
        <v>0</v>
      </c>
      <c r="J71" s="366">
        <v>0</v>
      </c>
      <c r="K71" s="367">
        <v>0</v>
      </c>
      <c r="L71" s="368">
        <f>SUM(E71,H71,K71)</f>
        <v>83</v>
      </c>
      <c r="M71" s="321"/>
      <c r="N71" s="201"/>
    </row>
    <row r="72" spans="2:14" x14ac:dyDescent="0.25">
      <c r="B72" s="369" t="s">
        <v>95</v>
      </c>
      <c r="C72" s="370">
        <v>0</v>
      </c>
      <c r="D72" s="371">
        <v>0</v>
      </c>
      <c r="E72" s="372">
        <v>0</v>
      </c>
      <c r="F72" s="373">
        <v>0</v>
      </c>
      <c r="G72" s="374">
        <v>2</v>
      </c>
      <c r="H72" s="375">
        <v>66</v>
      </c>
      <c r="I72" s="376">
        <v>0</v>
      </c>
      <c r="J72" s="377">
        <v>0</v>
      </c>
      <c r="K72" s="378">
        <v>0</v>
      </c>
      <c r="L72" s="379">
        <f>SUM(E72,H72,K72)</f>
        <v>66</v>
      </c>
      <c r="M72" s="321"/>
      <c r="N72" s="380"/>
    </row>
    <row r="73" spans="2:14" x14ac:dyDescent="0.25">
      <c r="B73" s="147" t="s">
        <v>96</v>
      </c>
      <c r="C73" s="381">
        <v>0</v>
      </c>
      <c r="D73" s="382">
        <v>0</v>
      </c>
      <c r="E73" s="383">
        <v>0</v>
      </c>
      <c r="F73" s="381">
        <v>0</v>
      </c>
      <c r="G73" s="382">
        <v>0</v>
      </c>
      <c r="H73" s="383">
        <v>0</v>
      </c>
      <c r="I73" s="384">
        <v>0</v>
      </c>
      <c r="J73" s="385">
        <v>1</v>
      </c>
      <c r="K73" s="386">
        <v>23</v>
      </c>
      <c r="L73" s="368">
        <f>SUM(K73)</f>
        <v>23</v>
      </c>
      <c r="M73" s="321"/>
      <c r="N73" s="240"/>
    </row>
    <row r="74" spans="2:14" x14ac:dyDescent="0.25">
      <c r="B74" s="147"/>
      <c r="C74" s="370"/>
      <c r="D74" s="371"/>
      <c r="E74" s="372"/>
      <c r="F74" s="373"/>
      <c r="G74" s="374"/>
      <c r="H74" s="375"/>
      <c r="I74" s="376"/>
      <c r="J74" s="377"/>
      <c r="K74" s="378"/>
      <c r="L74" s="379"/>
      <c r="M74" s="321"/>
      <c r="N74" s="380"/>
    </row>
    <row r="75" spans="2:14" x14ac:dyDescent="0.25">
      <c r="B75" s="369" t="s">
        <v>103</v>
      </c>
      <c r="C75" s="370">
        <v>2</v>
      </c>
      <c r="D75" s="371">
        <v>1</v>
      </c>
      <c r="E75" s="372">
        <v>48</v>
      </c>
      <c r="F75" s="373">
        <v>1</v>
      </c>
      <c r="G75" s="374">
        <v>1</v>
      </c>
      <c r="H75" s="375">
        <v>34</v>
      </c>
      <c r="I75" s="376">
        <v>0</v>
      </c>
      <c r="J75" s="377">
        <v>0</v>
      </c>
      <c r="K75" s="378">
        <v>0</v>
      </c>
      <c r="L75" s="379">
        <f>SUM(E75,H75)</f>
        <v>82</v>
      </c>
      <c r="M75" s="321"/>
      <c r="N75" s="425"/>
    </row>
    <row r="76" spans="2:14" x14ac:dyDescent="0.25">
      <c r="B76" s="147" t="s">
        <v>104</v>
      </c>
      <c r="C76" s="426">
        <v>0</v>
      </c>
      <c r="D76" s="427">
        <v>0</v>
      </c>
      <c r="E76" s="428">
        <v>0</v>
      </c>
      <c r="F76" s="373">
        <v>2</v>
      </c>
      <c r="G76" s="374">
        <v>2</v>
      </c>
      <c r="H76" s="375">
        <v>66</v>
      </c>
      <c r="I76" s="376">
        <v>0</v>
      </c>
      <c r="J76" s="377">
        <v>0</v>
      </c>
      <c r="K76" s="378">
        <v>0</v>
      </c>
      <c r="L76" s="390">
        <f>SUM(H76,K76)</f>
        <v>66</v>
      </c>
      <c r="M76" s="321"/>
      <c r="N76" s="429"/>
    </row>
    <row r="77" spans="2:14" ht="15.75" thickBot="1" x14ac:dyDescent="0.3">
      <c r="B77" s="430"/>
      <c r="C77" s="431"/>
      <c r="D77" s="432"/>
      <c r="E77" s="433"/>
      <c r="F77" s="434"/>
      <c r="G77" s="435"/>
      <c r="H77" s="436"/>
      <c r="I77" s="437"/>
      <c r="J77" s="438"/>
      <c r="K77" s="439"/>
      <c r="L77" s="440"/>
      <c r="M77" s="312"/>
      <c r="N77" s="441"/>
    </row>
    <row r="78" spans="2:14" ht="15.75" thickBot="1" x14ac:dyDescent="0.3">
      <c r="B78" s="442" t="s">
        <v>49</v>
      </c>
      <c r="C78" s="443">
        <f>SUM(C71:C76)</f>
        <v>2</v>
      </c>
      <c r="D78" s="444">
        <f>SUM(D71:D76)</f>
        <v>3</v>
      </c>
      <c r="E78" s="445">
        <f t="shared" ref="E78:K78" si="3">SUM(E71:E77)</f>
        <v>131</v>
      </c>
      <c r="F78" s="443">
        <f t="shared" si="3"/>
        <v>3</v>
      </c>
      <c r="G78" s="444">
        <f t="shared" si="3"/>
        <v>5</v>
      </c>
      <c r="H78" s="445">
        <f t="shared" si="3"/>
        <v>166</v>
      </c>
      <c r="I78" s="443">
        <f t="shared" si="3"/>
        <v>0</v>
      </c>
      <c r="J78" s="444">
        <f t="shared" si="3"/>
        <v>1</v>
      </c>
      <c r="K78" s="445">
        <f t="shared" si="3"/>
        <v>23</v>
      </c>
      <c r="L78" s="446">
        <f>SUM(L71:L77)</f>
        <v>320</v>
      </c>
      <c r="M78" s="246"/>
      <c r="N78" s="447"/>
    </row>
    <row r="79" spans="2:14" x14ac:dyDescent="0.25">
      <c r="B79" s="448"/>
      <c r="C79" s="449"/>
      <c r="D79" s="450"/>
      <c r="E79" s="451"/>
      <c r="F79" s="452"/>
      <c r="G79" s="453"/>
      <c r="H79" s="454"/>
      <c r="I79" s="455"/>
      <c r="J79" s="456"/>
      <c r="K79" s="457"/>
      <c r="L79" s="458"/>
      <c r="M79" s="273"/>
      <c r="N79" s="441"/>
    </row>
    <row r="80" spans="2:14" x14ac:dyDescent="0.25">
      <c r="B80" s="147"/>
      <c r="C80" s="365"/>
      <c r="D80" s="366"/>
      <c r="E80" s="459"/>
      <c r="F80" s="365"/>
      <c r="G80" s="366"/>
      <c r="H80" s="459"/>
      <c r="I80" s="365"/>
      <c r="J80" s="366"/>
      <c r="K80" s="459"/>
      <c r="L80" s="355"/>
      <c r="M80" s="460"/>
      <c r="N80" s="319"/>
    </row>
    <row r="81" spans="2:14" x14ac:dyDescent="0.25">
      <c r="B81" s="461" t="s">
        <v>50</v>
      </c>
      <c r="C81" s="462">
        <f>SUM(C18,C41,C78)</f>
        <v>31</v>
      </c>
      <c r="D81" s="463">
        <f>SUM(D18,D41,D78)</f>
        <v>24</v>
      </c>
      <c r="E81" s="464">
        <f>SUM(E42,E78)</f>
        <v>1319</v>
      </c>
      <c r="F81" s="462">
        <f>SUM(F42,F78)</f>
        <v>34</v>
      </c>
      <c r="G81" s="463">
        <f>SUM(G78,G42)</f>
        <v>33</v>
      </c>
      <c r="H81" s="463">
        <f>SUM(H78,H42)</f>
        <v>1354</v>
      </c>
      <c r="I81" s="462">
        <f>SUM(I78,I42)</f>
        <v>0</v>
      </c>
      <c r="J81" s="463">
        <f>SUM(J42,J78)</f>
        <v>28</v>
      </c>
      <c r="K81" s="464">
        <f>SUM(K78,K62,K59,K42)</f>
        <v>1525</v>
      </c>
      <c r="L81" s="465"/>
      <c r="M81" s="460"/>
      <c r="N81" s="466"/>
    </row>
    <row r="82" spans="2:14" x14ac:dyDescent="0.25">
      <c r="B82" s="147"/>
      <c r="C82" s="365"/>
      <c r="D82" s="366"/>
      <c r="E82" s="459"/>
      <c r="F82" s="365"/>
      <c r="G82" s="366"/>
      <c r="H82" s="459"/>
      <c r="I82" s="365"/>
      <c r="J82" s="366"/>
      <c r="K82" s="459"/>
      <c r="L82" s="467"/>
      <c r="M82" s="460"/>
      <c r="N82" s="357"/>
    </row>
    <row r="83" spans="2:14" x14ac:dyDescent="0.25">
      <c r="B83" s="147" t="s">
        <v>105</v>
      </c>
      <c r="C83" s="468"/>
      <c r="D83" s="469"/>
      <c r="E83" s="470"/>
      <c r="F83" s="468"/>
      <c r="G83" s="469"/>
      <c r="H83" s="470"/>
      <c r="I83" s="468"/>
      <c r="J83" s="469"/>
      <c r="K83" s="470"/>
      <c r="L83" s="355"/>
      <c r="M83" s="460"/>
      <c r="N83" s="471"/>
    </row>
    <row r="84" spans="2:14" x14ac:dyDescent="0.25">
      <c r="B84" s="189" t="s">
        <v>106</v>
      </c>
      <c r="C84" s="472"/>
      <c r="D84" s="387"/>
      <c r="E84" s="473">
        <v>33</v>
      </c>
      <c r="F84" s="474"/>
      <c r="G84" s="388"/>
      <c r="H84" s="475">
        <v>33</v>
      </c>
      <c r="I84" s="476"/>
      <c r="J84" s="389"/>
      <c r="K84" s="477">
        <v>16</v>
      </c>
      <c r="L84" s="390">
        <v>82</v>
      </c>
      <c r="M84" s="478"/>
      <c r="N84" s="479"/>
    </row>
    <row r="85" spans="2:14" x14ac:dyDescent="0.25">
      <c r="B85" s="189" t="s">
        <v>53</v>
      </c>
      <c r="C85" s="472"/>
      <c r="D85" s="387"/>
      <c r="E85" s="473">
        <v>3</v>
      </c>
      <c r="F85" s="474"/>
      <c r="G85" s="388"/>
      <c r="H85" s="475">
        <v>3</v>
      </c>
      <c r="I85" s="476"/>
      <c r="J85" s="389"/>
      <c r="K85" s="477">
        <v>18</v>
      </c>
      <c r="L85" s="390">
        <v>24</v>
      </c>
      <c r="M85" s="478"/>
      <c r="N85" s="479"/>
    </row>
    <row r="86" spans="2:14" x14ac:dyDescent="0.25">
      <c r="B86" s="189" t="s">
        <v>54</v>
      </c>
      <c r="C86" s="472"/>
      <c r="D86" s="387"/>
      <c r="E86" s="473">
        <v>2</v>
      </c>
      <c r="F86" s="474"/>
      <c r="G86" s="388"/>
      <c r="H86" s="475">
        <v>2</v>
      </c>
      <c r="I86" s="476"/>
      <c r="J86" s="389"/>
      <c r="K86" s="477">
        <v>1</v>
      </c>
      <c r="L86" s="480">
        <v>5</v>
      </c>
      <c r="M86" s="460"/>
      <c r="N86" s="357"/>
    </row>
    <row r="87" spans="2:14" ht="15.75" thickBot="1" x14ac:dyDescent="0.3">
      <c r="B87" s="481" t="s">
        <v>55</v>
      </c>
      <c r="C87" s="482"/>
      <c r="D87" s="483"/>
      <c r="E87" s="484">
        <f>SUM(E84:E86)</f>
        <v>38</v>
      </c>
      <c r="F87" s="485"/>
      <c r="G87" s="486"/>
      <c r="H87" s="487">
        <f>SUM(H84:H86)</f>
        <v>38</v>
      </c>
      <c r="I87" s="488"/>
      <c r="J87" s="489"/>
      <c r="K87" s="490">
        <f>SUM(K84:K86)</f>
        <v>35</v>
      </c>
      <c r="L87" s="491">
        <f>SUM(E87,H87,K87)</f>
        <v>111</v>
      </c>
      <c r="M87" s="261"/>
      <c r="N87" s="429"/>
    </row>
    <row r="88" spans="2:14" ht="15.75" thickBot="1" x14ac:dyDescent="0.3">
      <c r="B88" s="492" t="s">
        <v>107</v>
      </c>
      <c r="C88" s="493"/>
      <c r="D88" s="494"/>
      <c r="E88" s="495"/>
      <c r="F88" s="493"/>
      <c r="G88" s="494"/>
      <c r="H88" s="495"/>
      <c r="I88" s="493"/>
      <c r="J88" s="494"/>
      <c r="K88" s="495"/>
      <c r="L88" s="496"/>
      <c r="M88" s="497"/>
      <c r="N88" s="498">
        <f>SUM(N83:N87,N78,N67,N62,N59,N42)</f>
        <v>74</v>
      </c>
    </row>
    <row r="89" spans="2:14" x14ac:dyDescent="0.25">
      <c r="B89" s="152"/>
      <c r="C89" s="152"/>
      <c r="D89" s="152"/>
      <c r="E89" s="152"/>
      <c r="F89" s="152"/>
      <c r="G89" s="152"/>
      <c r="H89" s="152"/>
      <c r="I89" s="152"/>
      <c r="J89" s="152"/>
      <c r="K89" s="152"/>
      <c r="L89" s="152"/>
      <c r="M89" s="149"/>
      <c r="N89" s="150"/>
    </row>
    <row r="90" spans="2:14" x14ac:dyDescent="0.25">
      <c r="B90" s="152" t="s">
        <v>108</v>
      </c>
      <c r="C90" s="152"/>
      <c r="D90" s="1599"/>
      <c r="E90" s="1599"/>
      <c r="F90" s="152"/>
      <c r="G90" s="152"/>
      <c r="H90" s="152"/>
      <c r="I90" s="152"/>
      <c r="J90" s="152"/>
      <c r="K90" s="152"/>
      <c r="L90" s="152"/>
      <c r="M90" s="149"/>
      <c r="N90" s="150"/>
    </row>
    <row r="91" spans="2:14" x14ac:dyDescent="0.25">
      <c r="B91" s="152" t="s">
        <v>109</v>
      </c>
      <c r="C91" s="152"/>
      <c r="D91" s="1599"/>
      <c r="E91" s="1599"/>
      <c r="F91" s="152"/>
      <c r="G91" s="152"/>
      <c r="H91" s="152"/>
      <c r="I91" s="152"/>
      <c r="J91" s="152"/>
      <c r="K91" s="152"/>
      <c r="L91" s="152"/>
      <c r="M91" s="149"/>
      <c r="N91" s="150"/>
    </row>
    <row r="92" spans="2:14" x14ac:dyDescent="0.25">
      <c r="B92" s="152" t="s">
        <v>110</v>
      </c>
      <c r="C92" s="152"/>
      <c r="D92" s="499"/>
      <c r="E92" s="499"/>
      <c r="F92" s="152"/>
      <c r="G92" s="152"/>
      <c r="H92" s="152"/>
      <c r="I92" s="152"/>
      <c r="J92" s="152"/>
      <c r="K92" s="152"/>
      <c r="L92" s="152"/>
      <c r="M92" s="149"/>
      <c r="N92" s="150"/>
    </row>
    <row r="93" spans="2:14" x14ac:dyDescent="0.25">
      <c r="B93" s="152"/>
      <c r="C93" s="152"/>
      <c r="D93" s="152"/>
      <c r="E93" s="152"/>
      <c r="F93" s="152"/>
      <c r="G93" s="152"/>
      <c r="H93" s="152"/>
      <c r="I93" s="152"/>
      <c r="J93" s="152"/>
      <c r="K93" s="152"/>
      <c r="L93" s="152"/>
      <c r="M93" s="149"/>
      <c r="N93" s="150"/>
    </row>
    <row r="94" spans="2:14" x14ac:dyDescent="0.25">
      <c r="B94" s="152"/>
      <c r="C94" s="152"/>
      <c r="D94" s="152"/>
      <c r="E94" s="152"/>
      <c r="F94" s="152"/>
      <c r="G94" s="152"/>
      <c r="H94" s="152"/>
      <c r="I94" s="152"/>
      <c r="J94" s="152"/>
      <c r="K94" s="152"/>
      <c r="L94" s="152"/>
      <c r="M94" s="152"/>
      <c r="N94" s="150"/>
    </row>
    <row r="95" spans="2:14" x14ac:dyDescent="0.25">
      <c r="B95" s="469" t="s">
        <v>111</v>
      </c>
      <c r="C95" s="469"/>
      <c r="D95" s="469" t="s">
        <v>112</v>
      </c>
      <c r="E95" s="469" t="s">
        <v>113</v>
      </c>
      <c r="F95" s="469" t="s">
        <v>114</v>
      </c>
      <c r="G95" s="152"/>
      <c r="H95" s="152"/>
      <c r="I95" s="152"/>
      <c r="J95" s="152"/>
      <c r="K95" s="152"/>
      <c r="L95" s="152"/>
      <c r="M95" s="152"/>
      <c r="N95" s="150"/>
    </row>
    <row r="96" spans="2:14" x14ac:dyDescent="0.25">
      <c r="B96" s="500" t="s">
        <v>115</v>
      </c>
      <c r="C96" s="500" t="s">
        <v>116</v>
      </c>
      <c r="D96" s="500">
        <v>15</v>
      </c>
      <c r="E96" s="500">
        <v>114</v>
      </c>
      <c r="F96" s="500">
        <v>3</v>
      </c>
      <c r="G96" s="152"/>
      <c r="H96" s="152"/>
      <c r="I96" s="152"/>
      <c r="J96" s="152"/>
      <c r="K96" s="501"/>
      <c r="L96" s="502"/>
      <c r="M96" s="502"/>
      <c r="N96" s="150"/>
    </row>
    <row r="97" spans="2:14" x14ac:dyDescent="0.25">
      <c r="B97" s="469"/>
      <c r="C97" s="469"/>
      <c r="D97" s="469"/>
      <c r="E97" s="469"/>
      <c r="F97" s="469"/>
      <c r="G97" s="152"/>
      <c r="H97" s="152"/>
      <c r="I97" s="152"/>
      <c r="J97" s="152"/>
      <c r="K97" s="502"/>
      <c r="L97" s="502"/>
      <c r="M97" s="502"/>
      <c r="N97" s="150"/>
    </row>
    <row r="98" spans="2:14" x14ac:dyDescent="0.25">
      <c r="B98" s="500" t="s">
        <v>117</v>
      </c>
      <c r="C98" s="500" t="s">
        <v>116</v>
      </c>
      <c r="D98" s="500">
        <v>15</v>
      </c>
      <c r="E98" s="500">
        <v>114</v>
      </c>
      <c r="F98" s="500">
        <v>28</v>
      </c>
      <c r="G98" s="152"/>
      <c r="H98" s="152"/>
      <c r="I98" s="152"/>
      <c r="J98" s="152"/>
      <c r="K98" s="502"/>
      <c r="L98" s="502"/>
      <c r="M98" s="502"/>
      <c r="N98" s="150"/>
    </row>
    <row r="99" spans="2:14" x14ac:dyDescent="0.25">
      <c r="B99" s="469"/>
      <c r="C99" s="469"/>
      <c r="D99" s="469"/>
      <c r="E99" s="469">
        <v>99</v>
      </c>
      <c r="F99" s="469"/>
      <c r="G99" s="152"/>
      <c r="H99" s="152"/>
      <c r="I99" s="152"/>
      <c r="J99" s="152"/>
      <c r="K99" s="502"/>
      <c r="L99" s="502"/>
      <c r="M99" s="502"/>
      <c r="N99" s="150"/>
    </row>
    <row r="100" spans="2:14" x14ac:dyDescent="0.25">
      <c r="B100" s="503" t="s">
        <v>118</v>
      </c>
      <c r="C100" s="503"/>
      <c r="D100" s="503"/>
      <c r="E100" s="503"/>
      <c r="F100" s="503"/>
      <c r="G100" s="152"/>
      <c r="H100" s="152"/>
      <c r="I100" s="152"/>
      <c r="J100" s="152"/>
      <c r="K100" s="502"/>
      <c r="L100" s="502"/>
      <c r="M100" s="502"/>
      <c r="N100" s="150"/>
    </row>
    <row r="101" spans="2:14" x14ac:dyDescent="0.25">
      <c r="B101" s="469"/>
      <c r="C101" s="469"/>
      <c r="D101" s="469"/>
      <c r="E101" s="469"/>
      <c r="F101" s="469"/>
      <c r="G101" s="152"/>
      <c r="H101" s="152"/>
      <c r="I101" s="152"/>
      <c r="J101" s="152"/>
      <c r="K101" s="502"/>
      <c r="L101" s="502"/>
      <c r="M101" s="502"/>
      <c r="N101" s="150"/>
    </row>
    <row r="102" spans="2:14" x14ac:dyDescent="0.25">
      <c r="B102" s="500" t="s">
        <v>119</v>
      </c>
      <c r="C102" s="500" t="s">
        <v>116</v>
      </c>
      <c r="D102" s="500">
        <v>90</v>
      </c>
      <c r="E102" s="500">
        <v>684</v>
      </c>
      <c r="F102" s="500">
        <v>28</v>
      </c>
      <c r="G102" s="152"/>
      <c r="H102" s="152"/>
      <c r="I102" s="152"/>
      <c r="J102" s="152"/>
      <c r="K102" s="501"/>
      <c r="L102" s="502"/>
      <c r="M102" s="502"/>
      <c r="N102" s="150"/>
    </row>
    <row r="103" spans="2:14" x14ac:dyDescent="0.25">
      <c r="B103" s="469" t="s">
        <v>160</v>
      </c>
      <c r="C103" s="469" t="s">
        <v>162</v>
      </c>
      <c r="D103" s="469">
        <v>90</v>
      </c>
      <c r="E103" s="469">
        <v>684</v>
      </c>
      <c r="F103" s="469">
        <v>28</v>
      </c>
      <c r="G103" s="152"/>
      <c r="H103" s="152"/>
      <c r="I103" s="152"/>
      <c r="J103" s="152"/>
      <c r="K103" s="152"/>
      <c r="L103" s="152"/>
      <c r="M103" s="152"/>
      <c r="N103" s="150"/>
    </row>
    <row r="104" spans="2:14" x14ac:dyDescent="0.25">
      <c r="B104" s="469" t="s">
        <v>120</v>
      </c>
      <c r="C104" s="469" t="s">
        <v>161</v>
      </c>
      <c r="D104" s="469">
        <v>90</v>
      </c>
      <c r="E104" s="469">
        <v>684</v>
      </c>
      <c r="F104" s="469">
        <v>28</v>
      </c>
      <c r="G104" s="152"/>
      <c r="H104" s="152"/>
      <c r="I104" s="152"/>
      <c r="J104" s="152"/>
      <c r="K104" s="152"/>
      <c r="L104" s="152"/>
      <c r="M104" s="152"/>
      <c r="N104" s="150"/>
    </row>
  </sheetData>
  <mergeCells count="7">
    <mergeCell ref="D91:E91"/>
    <mergeCell ref="B2:N2"/>
    <mergeCell ref="C3:K3"/>
    <mergeCell ref="L5:L7"/>
    <mergeCell ref="M5:M7"/>
    <mergeCell ref="N5:N7"/>
    <mergeCell ref="D90:E90"/>
  </mergeCells>
  <conditionalFormatting sqref="M9:N19">
    <cfRule type="cellIs" dxfId="22" priority="1" stopIfTrue="1" operator="lessThan">
      <formula>0</formula>
    </cfRule>
  </conditionalFormatting>
  <conditionalFormatting sqref="M43:N44">
    <cfRule type="cellIs" dxfId="21" priority="4" stopIfTrue="1" operator="lessThan">
      <formula>0</formula>
    </cfRule>
  </conditionalFormatting>
  <conditionalFormatting sqref="M56:N69">
    <cfRule type="cellIs" dxfId="20" priority="2" stopIfTrue="1" operator="lessThan">
      <formula>0</formula>
    </cfRule>
  </conditionalFormatting>
  <conditionalFormatting sqref="M80:N83">
    <cfRule type="cellIs" dxfId="19" priority="3" stopIfTrue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6D91F-0074-4365-AB81-8B7B588AC6C7}">
  <sheetPr>
    <pageSetUpPr fitToPage="1"/>
  </sheetPr>
  <dimension ref="B1:N90"/>
  <sheetViews>
    <sheetView topLeftCell="A12" workbookViewId="0">
      <selection activeCell="I86" sqref="I86"/>
    </sheetView>
  </sheetViews>
  <sheetFormatPr defaultRowHeight="15" x14ac:dyDescent="0.25"/>
  <cols>
    <col min="2" max="2" width="48.7109375" customWidth="1"/>
  </cols>
  <sheetData>
    <row r="1" spans="2:14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4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4" ht="18.75" x14ac:dyDescent="0.3">
      <c r="B3" s="1612" t="s">
        <v>199</v>
      </c>
      <c r="C3" s="1612"/>
      <c r="D3" s="1612"/>
      <c r="E3" s="1612"/>
      <c r="F3" s="1612"/>
      <c r="G3" s="1612"/>
      <c r="H3" s="1612"/>
      <c r="I3" s="1612"/>
      <c r="J3" s="1612"/>
      <c r="K3" s="1612"/>
      <c r="L3" s="1612"/>
      <c r="M3" s="1612"/>
      <c r="N3" s="1612"/>
    </row>
    <row r="4" spans="2:14" x14ac:dyDescent="0.25">
      <c r="B4" s="677"/>
      <c r="C4" s="1613" t="s">
        <v>0</v>
      </c>
      <c r="D4" s="1613"/>
      <c r="E4" s="1613"/>
      <c r="F4" s="1613"/>
      <c r="G4" s="1613"/>
      <c r="H4" s="1613"/>
      <c r="I4" s="1613"/>
      <c r="J4" s="1613"/>
      <c r="K4" s="1613"/>
      <c r="L4" s="1613"/>
      <c r="M4" s="677"/>
      <c r="N4" s="133"/>
    </row>
    <row r="5" spans="2:14" ht="15.75" thickBot="1" x14ac:dyDescent="0.3">
      <c r="B5" s="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506"/>
    </row>
    <row r="6" spans="2:14" x14ac:dyDescent="0.25">
      <c r="B6" s="5"/>
      <c r="C6" s="694" t="s">
        <v>166</v>
      </c>
      <c r="D6" s="695"/>
      <c r="E6" s="696"/>
      <c r="F6" s="694" t="s">
        <v>167</v>
      </c>
      <c r="G6" s="695"/>
      <c r="H6" s="696"/>
      <c r="I6" s="694" t="s">
        <v>168</v>
      </c>
      <c r="J6" s="695"/>
      <c r="K6" s="696"/>
      <c r="L6" s="1614" t="s">
        <v>3</v>
      </c>
      <c r="M6" s="1617" t="s">
        <v>62</v>
      </c>
      <c r="N6" s="1614" t="s">
        <v>63</v>
      </c>
    </row>
    <row r="7" spans="2:14" x14ac:dyDescent="0.25">
      <c r="B7" s="6" t="s">
        <v>6</v>
      </c>
      <c r="C7" s="697" t="s">
        <v>7</v>
      </c>
      <c r="D7" s="698"/>
      <c r="E7" s="699"/>
      <c r="F7" s="697" t="s">
        <v>7</v>
      </c>
      <c r="G7" s="698"/>
      <c r="H7" s="699"/>
      <c r="I7" s="697" t="s">
        <v>7</v>
      </c>
      <c r="J7" s="698"/>
      <c r="K7" s="699"/>
      <c r="L7" s="1615"/>
      <c r="M7" s="1618"/>
      <c r="N7" s="1620"/>
    </row>
    <row r="8" spans="2:14" ht="18" customHeight="1" x14ac:dyDescent="0.25">
      <c r="B8" s="10"/>
      <c r="C8" s="700" t="s">
        <v>8</v>
      </c>
      <c r="D8" s="701" t="s">
        <v>9</v>
      </c>
      <c r="E8" s="702" t="s">
        <v>10</v>
      </c>
      <c r="F8" s="700" t="s">
        <v>64</v>
      </c>
      <c r="G8" s="701" t="s">
        <v>9</v>
      </c>
      <c r="H8" s="702" t="s">
        <v>10</v>
      </c>
      <c r="I8" s="700" t="s">
        <v>64</v>
      </c>
      <c r="J8" s="701" t="s">
        <v>9</v>
      </c>
      <c r="K8" s="702" t="s">
        <v>10</v>
      </c>
      <c r="L8" s="1616"/>
      <c r="M8" s="1619"/>
      <c r="N8" s="1621"/>
    </row>
    <row r="9" spans="2:14" x14ac:dyDescent="0.25">
      <c r="B9" s="703" t="s">
        <v>11</v>
      </c>
      <c r="C9" s="521"/>
      <c r="D9" s="522"/>
      <c r="E9" s="523"/>
      <c r="F9" s="521"/>
      <c r="G9" s="522"/>
      <c r="H9" s="523"/>
      <c r="I9" s="521"/>
      <c r="J9" s="522"/>
      <c r="K9" s="523"/>
      <c r="L9" s="704"/>
      <c r="M9" s="703"/>
      <c r="N9" s="525"/>
    </row>
    <row r="10" spans="2:14" x14ac:dyDescent="0.25">
      <c r="B10" s="20" t="s">
        <v>12</v>
      </c>
      <c r="C10" s="21">
        <v>3</v>
      </c>
      <c r="D10" s="527">
        <v>3</v>
      </c>
      <c r="E10" s="23">
        <v>99</v>
      </c>
      <c r="F10" s="21">
        <v>2</v>
      </c>
      <c r="G10" s="527">
        <v>3</v>
      </c>
      <c r="H10" s="23">
        <v>66</v>
      </c>
      <c r="I10" s="21">
        <v>1</v>
      </c>
      <c r="J10" s="527">
        <v>2</v>
      </c>
      <c r="K10" s="23">
        <v>48</v>
      </c>
      <c r="L10" s="24">
        <f>SUM(E10,H10,K10)</f>
        <v>213</v>
      </c>
      <c r="M10" s="25">
        <v>213</v>
      </c>
      <c r="N10" s="24">
        <v>12</v>
      </c>
    </row>
    <row r="11" spans="2:14" x14ac:dyDescent="0.25">
      <c r="B11" s="20" t="s">
        <v>65</v>
      </c>
      <c r="C11" s="21">
        <v>2</v>
      </c>
      <c r="D11" s="22">
        <v>2</v>
      </c>
      <c r="E11" s="23">
        <v>66</v>
      </c>
      <c r="F11" s="21">
        <v>2</v>
      </c>
      <c r="G11" s="22">
        <v>2</v>
      </c>
      <c r="H11" s="23">
        <v>66</v>
      </c>
      <c r="I11" s="21">
        <v>1</v>
      </c>
      <c r="J11" s="22">
        <v>1</v>
      </c>
      <c r="K11" s="23">
        <v>32</v>
      </c>
      <c r="L11" s="24">
        <f>SUM(E11,H11,K11)</f>
        <v>164</v>
      </c>
      <c r="M11" s="25">
        <v>164</v>
      </c>
      <c r="N11" s="24">
        <v>9</v>
      </c>
    </row>
    <row r="12" spans="2:14" x14ac:dyDescent="0.25">
      <c r="B12" s="20" t="s">
        <v>66</v>
      </c>
      <c r="C12" s="21"/>
      <c r="D12" s="22"/>
      <c r="E12" s="23"/>
      <c r="F12" s="21"/>
      <c r="G12" s="22"/>
      <c r="H12" s="23"/>
      <c r="I12" s="21"/>
      <c r="J12" s="22"/>
      <c r="K12" s="23"/>
      <c r="L12" s="24"/>
      <c r="M12" s="25"/>
      <c r="N12" s="529"/>
    </row>
    <row r="13" spans="2:14" x14ac:dyDescent="0.25">
      <c r="B13" s="20" t="s">
        <v>124</v>
      </c>
      <c r="C13" s="21">
        <v>3</v>
      </c>
      <c r="D13" s="527">
        <v>3</v>
      </c>
      <c r="E13" s="23">
        <v>99</v>
      </c>
      <c r="F13" s="21">
        <v>2</v>
      </c>
      <c r="G13" s="527">
        <v>3</v>
      </c>
      <c r="H13" s="23">
        <v>66</v>
      </c>
      <c r="I13" s="21">
        <v>2</v>
      </c>
      <c r="J13" s="527">
        <v>1</v>
      </c>
      <c r="K13" s="23">
        <v>48</v>
      </c>
      <c r="L13" s="24">
        <f>SUM(E13,H13,K13)</f>
        <v>213</v>
      </c>
      <c r="M13" s="25">
        <v>213</v>
      </c>
      <c r="N13" s="24">
        <v>12</v>
      </c>
    </row>
    <row r="14" spans="2:14" x14ac:dyDescent="0.25">
      <c r="B14" s="20" t="s">
        <v>169</v>
      </c>
      <c r="C14" s="21">
        <v>1</v>
      </c>
      <c r="D14" s="527">
        <v>1</v>
      </c>
      <c r="E14" s="23">
        <v>33</v>
      </c>
      <c r="F14" s="21">
        <v>0</v>
      </c>
      <c r="G14" s="527">
        <v>0</v>
      </c>
      <c r="H14" s="23">
        <v>0</v>
      </c>
      <c r="I14" s="21">
        <v>0</v>
      </c>
      <c r="J14" s="527">
        <v>0</v>
      </c>
      <c r="K14" s="23">
        <v>0</v>
      </c>
      <c r="L14" s="24">
        <f>SUM(E14,H14,K14)</f>
        <v>33</v>
      </c>
      <c r="M14" s="25">
        <v>33</v>
      </c>
      <c r="N14" s="529">
        <v>2</v>
      </c>
    </row>
    <row r="15" spans="2:14" x14ac:dyDescent="0.25">
      <c r="B15" s="20" t="s">
        <v>170</v>
      </c>
      <c r="C15" s="21">
        <v>2</v>
      </c>
      <c r="D15" s="527">
        <v>2</v>
      </c>
      <c r="E15" s="23">
        <v>66</v>
      </c>
      <c r="F15" s="21">
        <v>2</v>
      </c>
      <c r="G15" s="527">
        <v>2</v>
      </c>
      <c r="H15" s="23">
        <v>66</v>
      </c>
      <c r="I15" s="21">
        <v>0</v>
      </c>
      <c r="J15" s="527">
        <v>0</v>
      </c>
      <c r="K15" s="23">
        <v>0</v>
      </c>
      <c r="L15" s="24">
        <v>132</v>
      </c>
      <c r="M15" s="25">
        <v>132</v>
      </c>
      <c r="N15" s="24">
        <v>3</v>
      </c>
    </row>
    <row r="16" spans="2:14" x14ac:dyDescent="0.25">
      <c r="B16" s="20" t="s">
        <v>171</v>
      </c>
      <c r="C16" s="21" t="s">
        <v>71</v>
      </c>
      <c r="D16" s="527">
        <v>0</v>
      </c>
      <c r="E16" s="23"/>
      <c r="F16" s="21">
        <v>0</v>
      </c>
      <c r="G16" s="527" t="s">
        <v>71</v>
      </c>
      <c r="H16" s="23"/>
      <c r="I16" s="21">
        <v>0</v>
      </c>
      <c r="J16" s="527">
        <v>0</v>
      </c>
      <c r="K16" s="23">
        <v>0</v>
      </c>
      <c r="L16" s="24"/>
      <c r="M16" s="25"/>
      <c r="N16" s="24"/>
    </row>
    <row r="17" spans="2:14" x14ac:dyDescent="0.25">
      <c r="B17" s="20" t="s">
        <v>72</v>
      </c>
      <c r="C17" s="21">
        <v>2</v>
      </c>
      <c r="D17" s="527">
        <v>2</v>
      </c>
      <c r="E17" s="23">
        <v>66</v>
      </c>
      <c r="F17" s="21">
        <v>2</v>
      </c>
      <c r="G17" s="527">
        <v>2</v>
      </c>
      <c r="H17" s="23">
        <v>66</v>
      </c>
      <c r="I17" s="21">
        <v>0</v>
      </c>
      <c r="J17" s="527">
        <v>0</v>
      </c>
      <c r="K17" s="23">
        <v>0</v>
      </c>
      <c r="L17" s="24">
        <f>E17+H17+K17</f>
        <v>132</v>
      </c>
      <c r="M17" s="25">
        <v>132</v>
      </c>
      <c r="N17" s="24">
        <v>6</v>
      </c>
    </row>
    <row r="18" spans="2:14" ht="15.75" thickBot="1" x14ac:dyDescent="0.3">
      <c r="B18" s="59" t="s">
        <v>73</v>
      </c>
      <c r="C18" s="21">
        <v>2</v>
      </c>
      <c r="D18" s="22">
        <v>2</v>
      </c>
      <c r="E18" s="23">
        <v>66</v>
      </c>
      <c r="F18" s="21">
        <v>2</v>
      </c>
      <c r="G18" s="22">
        <v>2</v>
      </c>
      <c r="H18" s="23">
        <v>66</v>
      </c>
      <c r="I18" s="21">
        <v>1</v>
      </c>
      <c r="J18" s="22">
        <v>1</v>
      </c>
      <c r="K18" s="23">
        <v>32</v>
      </c>
      <c r="L18" s="24">
        <f>E18+H18+K18</f>
        <v>164</v>
      </c>
      <c r="M18" s="25">
        <v>164</v>
      </c>
      <c r="N18" s="63">
        <v>7</v>
      </c>
    </row>
    <row r="19" spans="2:14" ht="15.75" thickBot="1" x14ac:dyDescent="0.3">
      <c r="B19" s="705"/>
      <c r="C19" s="660"/>
      <c r="D19" s="706"/>
      <c r="E19" s="662"/>
      <c r="F19" s="660"/>
      <c r="G19" s="706"/>
      <c r="H19" s="662"/>
      <c r="I19" s="660"/>
      <c r="J19" s="706"/>
      <c r="K19" s="662"/>
      <c r="L19" s="707"/>
      <c r="M19" s="708"/>
      <c r="N19" s="709"/>
    </row>
    <row r="20" spans="2:14" ht="15.75" thickBot="1" x14ac:dyDescent="0.3">
      <c r="B20" s="35" t="s">
        <v>25</v>
      </c>
      <c r="C20" s="534">
        <f>SUM(C10:C15,C17:C18)</f>
        <v>15</v>
      </c>
      <c r="D20" s="534">
        <f t="shared" ref="D20:N20" si="0">SUM(D10:D18)</f>
        <v>15</v>
      </c>
      <c r="E20" s="38">
        <f t="shared" si="0"/>
        <v>495</v>
      </c>
      <c r="F20" s="36">
        <f t="shared" si="0"/>
        <v>12</v>
      </c>
      <c r="G20" s="534">
        <f t="shared" si="0"/>
        <v>14</v>
      </c>
      <c r="H20" s="38">
        <f t="shared" si="0"/>
        <v>396</v>
      </c>
      <c r="I20" s="36">
        <f t="shared" si="0"/>
        <v>5</v>
      </c>
      <c r="J20" s="534">
        <f t="shared" si="0"/>
        <v>5</v>
      </c>
      <c r="K20" s="38">
        <f t="shared" si="0"/>
        <v>160</v>
      </c>
      <c r="L20" s="710">
        <f t="shared" si="0"/>
        <v>1051</v>
      </c>
      <c r="M20" s="39">
        <f t="shared" si="0"/>
        <v>1051</v>
      </c>
      <c r="N20" s="40">
        <f t="shared" si="0"/>
        <v>51</v>
      </c>
    </row>
    <row r="21" spans="2:14" x14ac:dyDescent="0.25">
      <c r="B21" s="711"/>
      <c r="C21" s="689"/>
      <c r="D21" s="689"/>
      <c r="E21" s="712"/>
      <c r="F21" s="713"/>
      <c r="G21" s="689"/>
      <c r="H21" s="712"/>
      <c r="I21" s="713"/>
      <c r="J21" s="689"/>
      <c r="K21" s="689"/>
      <c r="L21" s="540"/>
      <c r="M21" s="714"/>
      <c r="N21" s="542"/>
    </row>
    <row r="22" spans="2:14" ht="15.75" thickBot="1" x14ac:dyDescent="0.3">
      <c r="B22" s="543" t="s">
        <v>26</v>
      </c>
      <c r="C22" s="715"/>
      <c r="D22" s="545"/>
      <c r="E22" s="546"/>
      <c r="F22" s="544"/>
      <c r="G22" s="545"/>
      <c r="H22" s="546"/>
      <c r="I22" s="544"/>
      <c r="J22" s="545"/>
      <c r="K22" s="716"/>
      <c r="L22" s="547"/>
      <c r="M22" s="717"/>
      <c r="N22" s="608"/>
    </row>
    <row r="23" spans="2:14" x14ac:dyDescent="0.25">
      <c r="B23" s="536" t="s">
        <v>172</v>
      </c>
      <c r="C23" s="718">
        <v>2</v>
      </c>
      <c r="D23" s="718">
        <v>2</v>
      </c>
      <c r="E23" s="719">
        <v>140</v>
      </c>
      <c r="F23" s="720">
        <v>3</v>
      </c>
      <c r="G23" s="718">
        <v>3</v>
      </c>
      <c r="H23" s="719">
        <v>101</v>
      </c>
      <c r="I23" s="720">
        <v>2</v>
      </c>
      <c r="J23" s="718">
        <v>1</v>
      </c>
      <c r="K23" s="721">
        <v>99</v>
      </c>
      <c r="L23" s="542">
        <f>SUM(E23,H23,K23)</f>
        <v>340</v>
      </c>
      <c r="M23" s="722">
        <v>340</v>
      </c>
      <c r="N23" s="32">
        <v>18</v>
      </c>
    </row>
    <row r="24" spans="2:14" ht="15.75" thickBot="1" x14ac:dyDescent="0.3">
      <c r="B24" s="1452" t="s">
        <v>311</v>
      </c>
      <c r="C24" s="553">
        <v>2</v>
      </c>
      <c r="D24" s="553">
        <v>2</v>
      </c>
      <c r="E24" s="62"/>
      <c r="F24" s="60"/>
      <c r="G24" s="553"/>
      <c r="H24" s="62"/>
      <c r="I24" s="60"/>
      <c r="J24" s="553"/>
      <c r="K24" s="726"/>
      <c r="L24" s="63"/>
      <c r="M24" s="64"/>
      <c r="N24" s="65"/>
    </row>
    <row r="25" spans="2:14" x14ac:dyDescent="0.25">
      <c r="B25" s="723" t="s">
        <v>173</v>
      </c>
      <c r="C25" s="54">
        <v>1</v>
      </c>
      <c r="D25" s="551">
        <v>1</v>
      </c>
      <c r="E25" s="56">
        <v>33</v>
      </c>
      <c r="F25" s="54">
        <v>0</v>
      </c>
      <c r="G25" s="551">
        <v>0</v>
      </c>
      <c r="H25" s="56">
        <v>0</v>
      </c>
      <c r="I25" s="54">
        <v>0</v>
      </c>
      <c r="J25" s="551">
        <v>0</v>
      </c>
      <c r="K25" s="724">
        <v>0</v>
      </c>
      <c r="L25" s="57">
        <f>SUM(E25,E26,H25,H26,K26,K25)</f>
        <v>340</v>
      </c>
      <c r="M25" s="58">
        <v>340</v>
      </c>
      <c r="N25" s="46">
        <v>18</v>
      </c>
    </row>
    <row r="26" spans="2:14" ht="15.75" thickBot="1" x14ac:dyDescent="0.3">
      <c r="B26" s="725" t="s">
        <v>174</v>
      </c>
      <c r="C26" s="60">
        <v>3</v>
      </c>
      <c r="D26" s="553">
        <v>3</v>
      </c>
      <c r="E26" s="62">
        <v>99</v>
      </c>
      <c r="F26" s="60">
        <v>3</v>
      </c>
      <c r="G26" s="553">
        <v>4</v>
      </c>
      <c r="H26" s="62">
        <v>140</v>
      </c>
      <c r="I26" s="60">
        <v>4</v>
      </c>
      <c r="J26" s="553">
        <v>0</v>
      </c>
      <c r="K26" s="726">
        <v>68</v>
      </c>
      <c r="L26" s="63"/>
      <c r="M26" s="64"/>
      <c r="N26" s="65"/>
    </row>
    <row r="27" spans="2:14" x14ac:dyDescent="0.25">
      <c r="B27" s="727" t="s">
        <v>175</v>
      </c>
      <c r="C27" s="728">
        <v>0</v>
      </c>
      <c r="D27" s="729">
        <v>0</v>
      </c>
      <c r="E27" s="730">
        <v>68</v>
      </c>
      <c r="F27" s="728">
        <v>0</v>
      </c>
      <c r="G27" s="729">
        <v>0</v>
      </c>
      <c r="H27" s="730">
        <v>0</v>
      </c>
      <c r="I27" s="728">
        <v>0</v>
      </c>
      <c r="J27" s="729">
        <v>0</v>
      </c>
      <c r="K27" s="731">
        <v>0</v>
      </c>
      <c r="L27" s="732">
        <f>SUM(E27,E28,H27,H28,K28,K27)</f>
        <v>170</v>
      </c>
      <c r="M27" s="58">
        <v>170</v>
      </c>
      <c r="N27" s="733">
        <v>9</v>
      </c>
    </row>
    <row r="28" spans="2:14" x14ac:dyDescent="0.25">
      <c r="B28" s="734" t="s">
        <v>176</v>
      </c>
      <c r="C28" s="735">
        <v>0</v>
      </c>
      <c r="D28" s="736">
        <v>0</v>
      </c>
      <c r="E28" s="737">
        <v>102</v>
      </c>
      <c r="F28" s="735">
        <v>0</v>
      </c>
      <c r="G28" s="736">
        <v>0</v>
      </c>
      <c r="H28" s="737">
        <v>0</v>
      </c>
      <c r="I28" s="735">
        <v>0</v>
      </c>
      <c r="J28" s="736">
        <v>0</v>
      </c>
      <c r="K28" s="738">
        <v>0</v>
      </c>
      <c r="L28" s="739"/>
      <c r="M28" s="25"/>
      <c r="N28" s="740"/>
    </row>
    <row r="29" spans="2:14" x14ac:dyDescent="0.25">
      <c r="B29" s="741" t="s">
        <v>177</v>
      </c>
      <c r="C29" s="735">
        <v>2</v>
      </c>
      <c r="D29" s="736">
        <v>2</v>
      </c>
      <c r="E29" s="737">
        <v>68</v>
      </c>
      <c r="F29" s="735">
        <v>0</v>
      </c>
      <c r="G29" s="736">
        <v>0</v>
      </c>
      <c r="H29" s="737">
        <v>0</v>
      </c>
      <c r="I29" s="735">
        <v>0</v>
      </c>
      <c r="J29" s="736">
        <v>0</v>
      </c>
      <c r="K29" s="738">
        <f>SUM(I29,J29)</f>
        <v>0</v>
      </c>
      <c r="L29" s="739">
        <f>SUM(E29,E30,H29,H30,K30,K29)</f>
        <v>170</v>
      </c>
      <c r="M29" s="25">
        <v>170</v>
      </c>
      <c r="N29" s="740">
        <v>9</v>
      </c>
    </row>
    <row r="30" spans="2:14" ht="15.75" thickBot="1" x14ac:dyDescent="0.3">
      <c r="B30" s="742" t="s">
        <v>178</v>
      </c>
      <c r="C30" s="743">
        <v>3</v>
      </c>
      <c r="D30" s="744">
        <v>2</v>
      </c>
      <c r="E30" s="745">
        <v>102</v>
      </c>
      <c r="F30" s="743">
        <v>0</v>
      </c>
      <c r="G30" s="744">
        <v>0</v>
      </c>
      <c r="H30" s="745">
        <v>0</v>
      </c>
      <c r="I30" s="743">
        <v>0</v>
      </c>
      <c r="J30" s="744">
        <v>0</v>
      </c>
      <c r="K30" s="746">
        <v>0</v>
      </c>
      <c r="L30" s="747"/>
      <c r="M30" s="33"/>
      <c r="N30" s="748"/>
    </row>
    <row r="31" spans="2:14" x14ac:dyDescent="0.25">
      <c r="B31" s="749" t="s">
        <v>179</v>
      </c>
      <c r="C31" s="750">
        <v>2</v>
      </c>
      <c r="D31" s="751">
        <v>0</v>
      </c>
      <c r="E31" s="752">
        <v>33</v>
      </c>
      <c r="F31" s="750">
        <v>0</v>
      </c>
      <c r="G31" s="751">
        <v>0</v>
      </c>
      <c r="H31" s="752">
        <v>0</v>
      </c>
      <c r="I31" s="750">
        <v>0</v>
      </c>
      <c r="J31" s="751">
        <v>0</v>
      </c>
      <c r="K31" s="753">
        <v>0</v>
      </c>
      <c r="L31" s="754">
        <f>SUM(E31,E32,H31,H32,K31,K32)</f>
        <v>204</v>
      </c>
      <c r="M31" s="755">
        <v>204</v>
      </c>
      <c r="N31" s="756">
        <v>10</v>
      </c>
    </row>
    <row r="32" spans="2:14" x14ac:dyDescent="0.25">
      <c r="B32" s="757" t="s">
        <v>180</v>
      </c>
      <c r="C32" s="758">
        <v>0</v>
      </c>
      <c r="D32" s="759">
        <v>2</v>
      </c>
      <c r="E32" s="760">
        <v>33</v>
      </c>
      <c r="F32" s="758">
        <v>2</v>
      </c>
      <c r="G32" s="759">
        <v>2</v>
      </c>
      <c r="H32" s="760">
        <v>66</v>
      </c>
      <c r="I32" s="758">
        <v>0</v>
      </c>
      <c r="J32" s="759">
        <v>4</v>
      </c>
      <c r="K32" s="761">
        <v>72</v>
      </c>
      <c r="L32" s="762"/>
      <c r="M32" s="25"/>
      <c r="N32" s="763"/>
    </row>
    <row r="33" spans="2:14" x14ac:dyDescent="0.25">
      <c r="B33" s="764" t="s">
        <v>181</v>
      </c>
      <c r="C33" s="132">
        <v>0</v>
      </c>
      <c r="D33" s="133">
        <v>0</v>
      </c>
      <c r="E33" s="134">
        <v>0</v>
      </c>
      <c r="F33" s="132">
        <v>0</v>
      </c>
      <c r="G33" s="133">
        <v>0</v>
      </c>
      <c r="H33" s="134">
        <v>0</v>
      </c>
      <c r="I33" s="132">
        <v>0</v>
      </c>
      <c r="J33" s="133">
        <v>0</v>
      </c>
      <c r="K33" s="765">
        <v>0</v>
      </c>
      <c r="L33" s="24">
        <f>SUM(E33,E34,H33,H34,K33,K34)</f>
        <v>0</v>
      </c>
      <c r="M33" s="130">
        <v>204</v>
      </c>
      <c r="N33" s="766">
        <v>10</v>
      </c>
    </row>
    <row r="34" spans="2:14" x14ac:dyDescent="0.25">
      <c r="B34" s="526" t="s">
        <v>182</v>
      </c>
      <c r="C34" s="21">
        <v>0</v>
      </c>
      <c r="D34" s="22">
        <v>2</v>
      </c>
      <c r="E34" s="23">
        <v>0</v>
      </c>
      <c r="F34" s="21">
        <v>0</v>
      </c>
      <c r="G34" s="22">
        <v>0</v>
      </c>
      <c r="H34" s="23">
        <v>0</v>
      </c>
      <c r="I34" s="21">
        <v>0</v>
      </c>
      <c r="J34" s="22">
        <v>0</v>
      </c>
      <c r="K34" s="767">
        <v>0</v>
      </c>
      <c r="L34" s="24"/>
      <c r="M34" s="25"/>
      <c r="N34" s="26"/>
    </row>
    <row r="35" spans="2:14" x14ac:dyDescent="0.25">
      <c r="B35" s="764" t="s">
        <v>183</v>
      </c>
      <c r="C35" s="132">
        <v>0</v>
      </c>
      <c r="D35" s="133">
        <v>0</v>
      </c>
      <c r="E35" s="134">
        <v>0</v>
      </c>
      <c r="F35" s="132">
        <v>0</v>
      </c>
      <c r="G35" s="133">
        <v>0</v>
      </c>
      <c r="H35" s="134">
        <v>0</v>
      </c>
      <c r="I35" s="132">
        <v>0</v>
      </c>
      <c r="J35" s="133">
        <v>0</v>
      </c>
      <c r="K35" s="765">
        <v>0</v>
      </c>
      <c r="L35" s="24">
        <v>0</v>
      </c>
      <c r="M35" s="130">
        <v>204</v>
      </c>
      <c r="N35" s="766">
        <v>10</v>
      </c>
    </row>
    <row r="36" spans="2:14" ht="15.75" thickBot="1" x14ac:dyDescent="0.3">
      <c r="B36" s="768" t="s">
        <v>184</v>
      </c>
      <c r="C36" s="60">
        <v>0</v>
      </c>
      <c r="D36" s="61">
        <v>0</v>
      </c>
      <c r="E36" s="62">
        <v>0</v>
      </c>
      <c r="F36" s="60">
        <v>0</v>
      </c>
      <c r="G36" s="61">
        <v>0</v>
      </c>
      <c r="H36" s="62">
        <v>0</v>
      </c>
      <c r="I36" s="60">
        <v>0</v>
      </c>
      <c r="J36" s="61">
        <v>0</v>
      </c>
      <c r="K36" s="726">
        <v>0</v>
      </c>
      <c r="L36" s="63"/>
      <c r="M36" s="64"/>
      <c r="N36" s="65"/>
    </row>
    <row r="37" spans="2:14" ht="15.75" thickBot="1" x14ac:dyDescent="0.3">
      <c r="B37" s="769"/>
      <c r="C37" s="706"/>
      <c r="D37" s="706"/>
      <c r="E37" s="662"/>
      <c r="F37" s="770"/>
      <c r="G37" s="771"/>
      <c r="H37" s="662"/>
      <c r="I37" s="770"/>
      <c r="J37" s="771"/>
      <c r="K37" s="771"/>
      <c r="L37" s="707"/>
      <c r="M37" s="145"/>
      <c r="N37" s="709"/>
    </row>
    <row r="38" spans="2:14" ht="15.75" thickBot="1" x14ac:dyDescent="0.3">
      <c r="B38" s="35" t="s">
        <v>33</v>
      </c>
      <c r="C38" s="534">
        <f>SUM(C23,C25,C26,C27,C28,C31,C32)</f>
        <v>8</v>
      </c>
      <c r="D38" s="534">
        <f>SUM(D23,D25,D26,D27,D28,D31,D32)</f>
        <v>8</v>
      </c>
      <c r="E38" s="38">
        <f>SUM(E23,E25,E26,E27,E28,E31,E32)</f>
        <v>508</v>
      </c>
      <c r="F38" s="38">
        <f>SUM(F23:F36)</f>
        <v>8</v>
      </c>
      <c r="G38" s="38">
        <f>SUM(G23:G36)</f>
        <v>9</v>
      </c>
      <c r="H38" s="38">
        <f>SUM(H23,H25,H26,H27,H28,H31,H32)</f>
        <v>307</v>
      </c>
      <c r="I38" s="38">
        <f>SUM(I23,I25,I26,I27,I28,I31,I32)</f>
        <v>6</v>
      </c>
      <c r="J38" s="38">
        <f>SUM(J23,J25,J26,J27,J28,J31,J32)</f>
        <v>5</v>
      </c>
      <c r="K38" s="772">
        <f>SUM(K23,K25,K26,K27,K28,K31,K32)</f>
        <v>239</v>
      </c>
      <c r="L38" s="39">
        <f>SUM(L23,L25,L27,L31)</f>
        <v>1054</v>
      </c>
      <c r="M38" s="39">
        <f>SUM(M23,M25,M27,M31)</f>
        <v>1054</v>
      </c>
      <c r="N38" s="40">
        <f>SUM(N23,N25,N27,N31)</f>
        <v>55</v>
      </c>
    </row>
    <row r="39" spans="2:14" ht="15.75" thickBot="1" x14ac:dyDescent="0.3">
      <c r="B39" s="773" t="s">
        <v>34</v>
      </c>
      <c r="C39" s="774">
        <f t="shared" ref="C39:K39" si="1">SUM(C38,C20)</f>
        <v>23</v>
      </c>
      <c r="D39" s="774">
        <f t="shared" si="1"/>
        <v>23</v>
      </c>
      <c r="E39" s="775">
        <f t="shared" si="1"/>
        <v>1003</v>
      </c>
      <c r="F39" s="775">
        <f t="shared" si="1"/>
        <v>20</v>
      </c>
      <c r="G39" s="774">
        <f t="shared" si="1"/>
        <v>23</v>
      </c>
      <c r="H39" s="775">
        <f t="shared" si="1"/>
        <v>703</v>
      </c>
      <c r="I39" s="776">
        <f t="shared" si="1"/>
        <v>11</v>
      </c>
      <c r="J39" s="774">
        <f t="shared" si="1"/>
        <v>10</v>
      </c>
      <c r="K39" s="777">
        <f t="shared" si="1"/>
        <v>399</v>
      </c>
      <c r="L39" s="778">
        <f>SUM(L20,L38)</f>
        <v>2105</v>
      </c>
      <c r="M39" s="778">
        <f>SUM(M20,M38)</f>
        <v>2105</v>
      </c>
      <c r="N39" s="779"/>
    </row>
    <row r="40" spans="2:14" x14ac:dyDescent="0.25">
      <c r="B40" s="536"/>
      <c r="C40" s="780"/>
      <c r="D40" s="781"/>
      <c r="E40" s="782"/>
      <c r="F40" s="599"/>
      <c r="G40" s="600"/>
      <c r="H40" s="601"/>
      <c r="I40" s="780"/>
      <c r="J40" s="781"/>
      <c r="K40" s="782"/>
      <c r="L40" s="537"/>
      <c r="M40" s="783"/>
      <c r="N40" s="784"/>
    </row>
    <row r="41" spans="2:14" x14ac:dyDescent="0.25">
      <c r="B41" s="604" t="s">
        <v>93</v>
      </c>
      <c r="C41" s="785"/>
      <c r="D41" s="786"/>
      <c r="E41" s="787"/>
      <c r="F41" s="788"/>
      <c r="G41" s="786"/>
      <c r="H41" s="789"/>
      <c r="I41" s="785"/>
      <c r="J41" s="786"/>
      <c r="K41" s="787"/>
      <c r="L41" s="634"/>
      <c r="M41" s="130"/>
      <c r="N41" s="790"/>
    </row>
    <row r="42" spans="2:14" x14ac:dyDescent="0.25">
      <c r="B42" s="96"/>
      <c r="C42" s="791"/>
      <c r="D42" s="133"/>
      <c r="E42" s="765"/>
      <c r="F42" s="132"/>
      <c r="G42" s="133"/>
      <c r="H42" s="134"/>
      <c r="I42" s="791"/>
      <c r="J42" s="133"/>
      <c r="K42" s="765"/>
      <c r="L42" s="639"/>
      <c r="M42" s="130"/>
      <c r="N42" s="792"/>
    </row>
    <row r="43" spans="2:14" x14ac:dyDescent="0.25">
      <c r="B43" s="793" t="s">
        <v>185</v>
      </c>
      <c r="C43" s="531">
        <v>3</v>
      </c>
      <c r="D43" s="531">
        <v>3</v>
      </c>
      <c r="E43" s="794">
        <v>99</v>
      </c>
      <c r="F43" s="29">
        <v>3</v>
      </c>
      <c r="G43" s="531">
        <v>4</v>
      </c>
      <c r="H43" s="31">
        <v>140</v>
      </c>
      <c r="I43" s="531">
        <v>4</v>
      </c>
      <c r="J43" s="531">
        <v>0</v>
      </c>
      <c r="K43" s="794">
        <v>68</v>
      </c>
      <c r="L43" s="795">
        <f>SUM(E43,H43,K43)</f>
        <v>307</v>
      </c>
      <c r="M43" s="33"/>
      <c r="N43" s="34"/>
    </row>
    <row r="44" spans="2:14" x14ac:dyDescent="0.25">
      <c r="B44" s="796" t="s">
        <v>186</v>
      </c>
      <c r="C44" s="797">
        <v>3</v>
      </c>
      <c r="D44" s="736">
        <v>2</v>
      </c>
      <c r="E44" s="738">
        <v>102</v>
      </c>
      <c r="F44" s="735">
        <v>0</v>
      </c>
      <c r="G44" s="736">
        <v>0</v>
      </c>
      <c r="H44" s="737">
        <v>0</v>
      </c>
      <c r="I44" s="797">
        <v>0</v>
      </c>
      <c r="J44" s="736">
        <v>0</v>
      </c>
      <c r="K44" s="738">
        <v>0</v>
      </c>
      <c r="L44" s="798">
        <f>SUM(E44,H44,K44)</f>
        <v>102</v>
      </c>
      <c r="M44" s="25"/>
      <c r="N44" s="740"/>
    </row>
    <row r="45" spans="2:14" x14ac:dyDescent="0.25">
      <c r="B45" s="799" t="s">
        <v>187</v>
      </c>
      <c r="C45" s="800">
        <v>0</v>
      </c>
      <c r="D45" s="759">
        <v>2</v>
      </c>
      <c r="E45" s="761">
        <v>33</v>
      </c>
      <c r="F45" s="758">
        <v>2</v>
      </c>
      <c r="G45" s="759">
        <v>2</v>
      </c>
      <c r="H45" s="760">
        <v>66</v>
      </c>
      <c r="I45" s="800">
        <v>0</v>
      </c>
      <c r="J45" s="759">
        <v>4</v>
      </c>
      <c r="K45" s="761">
        <v>72</v>
      </c>
      <c r="L45" s="801">
        <f>SUM(E45,H45,K45)</f>
        <v>171</v>
      </c>
      <c r="M45" s="25"/>
      <c r="N45" s="763"/>
    </row>
    <row r="46" spans="2:14" x14ac:dyDescent="0.25">
      <c r="B46" s="799" t="s">
        <v>188</v>
      </c>
      <c r="C46" s="800">
        <v>0</v>
      </c>
      <c r="D46" s="759">
        <v>2</v>
      </c>
      <c r="E46" s="761">
        <v>33</v>
      </c>
      <c r="F46" s="758">
        <v>2</v>
      </c>
      <c r="G46" s="759">
        <v>2</v>
      </c>
      <c r="H46" s="760">
        <v>66</v>
      </c>
      <c r="I46" s="800">
        <v>0</v>
      </c>
      <c r="J46" s="759">
        <v>0</v>
      </c>
      <c r="K46" s="761">
        <v>72</v>
      </c>
      <c r="L46" s="801">
        <f>SUM(E46,H46,K46)</f>
        <v>171</v>
      </c>
      <c r="M46" s="25"/>
      <c r="N46" s="763"/>
    </row>
    <row r="47" spans="2:14" x14ac:dyDescent="0.25">
      <c r="B47" s="799" t="s">
        <v>189</v>
      </c>
      <c r="C47" s="800">
        <v>0</v>
      </c>
      <c r="D47" s="759">
        <v>0</v>
      </c>
      <c r="E47" s="761">
        <v>0</v>
      </c>
      <c r="F47" s="758">
        <v>2</v>
      </c>
      <c r="G47" s="759">
        <v>1</v>
      </c>
      <c r="H47" s="760">
        <v>48</v>
      </c>
      <c r="I47" s="800">
        <v>0</v>
      </c>
      <c r="J47" s="759">
        <v>0</v>
      </c>
      <c r="K47" s="761">
        <v>0</v>
      </c>
      <c r="L47" s="801">
        <f>SUM(E47,H47,K47)</f>
        <v>48</v>
      </c>
      <c r="M47" s="33"/>
      <c r="N47" s="763"/>
    </row>
    <row r="48" spans="2:14" ht="15.75" thickBot="1" x14ac:dyDescent="0.3">
      <c r="B48" s="802"/>
      <c r="C48" s="553"/>
      <c r="D48" s="61"/>
      <c r="E48" s="726"/>
      <c r="F48" s="60"/>
      <c r="G48" s="61"/>
      <c r="H48" s="62"/>
      <c r="I48" s="553"/>
      <c r="J48" s="61"/>
      <c r="K48" s="726"/>
      <c r="L48" s="803"/>
      <c r="M48" s="64"/>
      <c r="N48" s="65"/>
    </row>
    <row r="49" spans="2:14" ht="15.75" thickBot="1" x14ac:dyDescent="0.3">
      <c r="B49" s="620"/>
      <c r="C49" s="804"/>
      <c r="D49" s="600"/>
      <c r="E49" s="601"/>
      <c r="F49" s="84"/>
      <c r="G49" s="85"/>
      <c r="H49" s="86"/>
      <c r="I49" s="805"/>
      <c r="J49" s="806"/>
      <c r="K49" s="807"/>
      <c r="L49" s="32"/>
      <c r="M49" s="808"/>
      <c r="N49" s="809"/>
    </row>
    <row r="50" spans="2:14" ht="15.75" thickBot="1" x14ac:dyDescent="0.3">
      <c r="B50" s="533" t="s">
        <v>38</v>
      </c>
      <c r="C50" s="810">
        <v>0</v>
      </c>
      <c r="D50" s="811">
        <v>0</v>
      </c>
      <c r="E50" s="812">
        <f>SUM(E43,E44,E46)</f>
        <v>234</v>
      </c>
      <c r="F50" s="36">
        <f>SUM(F41:F41)</f>
        <v>0</v>
      </c>
      <c r="G50" s="37">
        <f>SUM(G41:G41)</f>
        <v>0</v>
      </c>
      <c r="H50" s="38">
        <f>SUM(H43:H47)</f>
        <v>320</v>
      </c>
      <c r="I50" s="534">
        <f>SUM(I41:I41)</f>
        <v>0</v>
      </c>
      <c r="J50" s="37">
        <f>SUM(J41:J41)</f>
        <v>0</v>
      </c>
      <c r="K50" s="772">
        <f>SUM(K43,K44,K46)</f>
        <v>140</v>
      </c>
      <c r="L50" s="39">
        <f>SUM(L43:L48)</f>
        <v>799</v>
      </c>
      <c r="M50" s="39">
        <v>568</v>
      </c>
      <c r="N50" s="40">
        <v>22</v>
      </c>
    </row>
    <row r="51" spans="2:14" x14ac:dyDescent="0.25">
      <c r="B51" s="10"/>
      <c r="C51" s="652"/>
      <c r="D51" s="655"/>
      <c r="E51" s="654"/>
      <c r="F51" s="54"/>
      <c r="G51" s="55"/>
      <c r="H51" s="627"/>
      <c r="I51" s="653"/>
      <c r="J51" s="655"/>
      <c r="K51" s="813"/>
      <c r="L51" s="529"/>
      <c r="M51" s="658"/>
      <c r="N51" s="814"/>
    </row>
    <row r="52" spans="2:14" x14ac:dyDescent="0.25">
      <c r="B52" s="604" t="s">
        <v>39</v>
      </c>
      <c r="C52" s="630"/>
      <c r="D52" s="631"/>
      <c r="E52" s="632"/>
      <c r="F52" s="630"/>
      <c r="G52" s="631"/>
      <c r="H52" s="633"/>
      <c r="I52" s="815"/>
      <c r="J52" s="631"/>
      <c r="K52" s="816"/>
      <c r="L52" s="636">
        <f>SUM(E53,H53,K53)</f>
        <v>912</v>
      </c>
      <c r="M52" s="636">
        <v>912</v>
      </c>
      <c r="N52" s="817">
        <v>36</v>
      </c>
    </row>
    <row r="53" spans="2:14" x14ac:dyDescent="0.25">
      <c r="B53" s="20" t="s">
        <v>98</v>
      </c>
      <c r="C53" s="21">
        <v>0</v>
      </c>
      <c r="D53" s="116">
        <v>7.6</v>
      </c>
      <c r="E53" s="23">
        <v>114</v>
      </c>
      <c r="F53" s="637">
        <v>7.6</v>
      </c>
      <c r="G53" s="22">
        <v>0</v>
      </c>
      <c r="H53" s="638">
        <v>114</v>
      </c>
      <c r="I53" s="527">
        <v>38</v>
      </c>
      <c r="J53" s="116">
        <v>0</v>
      </c>
      <c r="K53" s="767">
        <v>684</v>
      </c>
      <c r="L53" s="24">
        <f>SUM(E53,H53,K53)</f>
        <v>912</v>
      </c>
      <c r="M53" s="25"/>
      <c r="N53" s="118"/>
    </row>
    <row r="54" spans="2:14" x14ac:dyDescent="0.25">
      <c r="B54" s="27" t="s">
        <v>190</v>
      </c>
      <c r="C54" s="21"/>
      <c r="D54" s="116"/>
      <c r="E54" s="23"/>
      <c r="F54" s="637"/>
      <c r="G54" s="116"/>
      <c r="H54" s="638"/>
      <c r="I54" s="527"/>
      <c r="J54" s="22"/>
      <c r="K54" s="767"/>
      <c r="L54" s="24"/>
      <c r="M54" s="25"/>
      <c r="N54" s="118"/>
    </row>
    <row r="55" spans="2:14" x14ac:dyDescent="0.25">
      <c r="B55" s="20" t="s">
        <v>191</v>
      </c>
      <c r="C55" s="21"/>
      <c r="D55" s="116"/>
      <c r="E55" s="23"/>
      <c r="F55" s="637"/>
      <c r="G55" s="116"/>
      <c r="H55" s="638"/>
      <c r="I55" s="527"/>
      <c r="J55" s="22"/>
      <c r="K55" s="767"/>
      <c r="L55" s="24"/>
      <c r="M55" s="25"/>
      <c r="N55" s="118"/>
    </row>
    <row r="56" spans="2:14" x14ac:dyDescent="0.25">
      <c r="B56" s="27" t="s">
        <v>192</v>
      </c>
      <c r="C56" s="21"/>
      <c r="D56" s="22"/>
      <c r="E56" s="23"/>
      <c r="F56" s="21"/>
      <c r="G56" s="22"/>
      <c r="H56" s="638"/>
      <c r="I56" s="527"/>
      <c r="J56" s="22"/>
      <c r="K56" s="767"/>
      <c r="L56" s="24"/>
      <c r="M56" s="25"/>
      <c r="N56" s="26"/>
    </row>
    <row r="57" spans="2:14" x14ac:dyDescent="0.25">
      <c r="B57" s="27"/>
      <c r="C57" s="21"/>
      <c r="D57" s="22"/>
      <c r="E57" s="23"/>
      <c r="F57" s="21"/>
      <c r="G57" s="22"/>
      <c r="H57" s="638"/>
      <c r="I57" s="527"/>
      <c r="J57" s="22"/>
      <c r="K57" s="767"/>
      <c r="L57" s="24"/>
      <c r="M57" s="25"/>
      <c r="N57" s="26"/>
    </row>
    <row r="58" spans="2:14" x14ac:dyDescent="0.25">
      <c r="B58" s="604" t="s">
        <v>101</v>
      </c>
      <c r="C58" s="643"/>
      <c r="D58" s="644"/>
      <c r="E58" s="645">
        <v>65</v>
      </c>
      <c r="F58" s="643"/>
      <c r="G58" s="644"/>
      <c r="H58" s="646">
        <v>65</v>
      </c>
      <c r="I58" s="818"/>
      <c r="J58" s="644"/>
      <c r="K58" s="819">
        <v>30</v>
      </c>
      <c r="L58" s="636">
        <f>SUM(K58,E58,H58)</f>
        <v>160</v>
      </c>
      <c r="M58" s="636">
        <v>160</v>
      </c>
      <c r="N58" s="817">
        <v>8</v>
      </c>
    </row>
    <row r="59" spans="2:14" x14ac:dyDescent="0.25">
      <c r="B59" s="20" t="s">
        <v>102</v>
      </c>
      <c r="C59" s="21"/>
      <c r="D59" s="22"/>
      <c r="E59" s="23">
        <v>0</v>
      </c>
      <c r="F59" s="21"/>
      <c r="G59" s="22"/>
      <c r="H59" s="638">
        <v>0</v>
      </c>
      <c r="I59" s="527"/>
      <c r="J59" s="22"/>
      <c r="K59" s="767">
        <v>30</v>
      </c>
      <c r="L59" s="24">
        <f>SUM(E59:K59)</f>
        <v>30</v>
      </c>
      <c r="M59" s="25">
        <v>30</v>
      </c>
      <c r="N59" s="26">
        <v>2</v>
      </c>
    </row>
    <row r="60" spans="2:14" x14ac:dyDescent="0.25">
      <c r="B60" s="20" t="s">
        <v>43</v>
      </c>
      <c r="C60" s="21"/>
      <c r="D60" s="22"/>
      <c r="E60" s="23">
        <v>65</v>
      </c>
      <c r="F60" s="21"/>
      <c r="G60" s="22"/>
      <c r="H60" s="638">
        <v>65</v>
      </c>
      <c r="I60" s="527"/>
      <c r="J60" s="22"/>
      <c r="K60" s="767">
        <v>0</v>
      </c>
      <c r="L60" s="24">
        <f>SUM(C60:K60)</f>
        <v>130</v>
      </c>
      <c r="M60" s="25">
        <v>130</v>
      </c>
      <c r="N60" s="26">
        <v>6</v>
      </c>
    </row>
    <row r="61" spans="2:14" x14ac:dyDescent="0.25">
      <c r="B61" s="20"/>
      <c r="C61" s="21"/>
      <c r="D61" s="22"/>
      <c r="E61" s="23"/>
      <c r="F61" s="21"/>
      <c r="G61" s="22"/>
      <c r="H61" s="23"/>
      <c r="I61" s="527"/>
      <c r="J61" s="22"/>
      <c r="K61" s="767"/>
      <c r="L61" s="24"/>
      <c r="M61" s="106"/>
      <c r="N61" s="766"/>
    </row>
    <row r="62" spans="2:14" x14ac:dyDescent="0.25">
      <c r="B62" s="604" t="s">
        <v>44</v>
      </c>
      <c r="C62" s="643"/>
      <c r="D62" s="644"/>
      <c r="E62" s="645"/>
      <c r="F62" s="643"/>
      <c r="G62" s="644"/>
      <c r="H62" s="645"/>
      <c r="I62" s="818"/>
      <c r="J62" s="644"/>
      <c r="K62" s="819"/>
      <c r="L62" s="636"/>
      <c r="M62" s="610"/>
      <c r="N62" s="790"/>
    </row>
    <row r="63" spans="2:14" ht="15.75" thickBot="1" x14ac:dyDescent="0.3">
      <c r="B63" s="555"/>
      <c r="C63" s="60"/>
      <c r="D63" s="61"/>
      <c r="E63" s="62"/>
      <c r="F63" s="60"/>
      <c r="G63" s="61"/>
      <c r="H63" s="62"/>
      <c r="I63" s="553"/>
      <c r="J63" s="61"/>
      <c r="K63" s="726"/>
      <c r="L63" s="63"/>
      <c r="M63" s="111"/>
      <c r="N63" s="65"/>
    </row>
    <row r="64" spans="2:14" x14ac:dyDescent="0.25">
      <c r="B64" s="820" t="s">
        <v>193</v>
      </c>
      <c r="C64" s="750">
        <v>2</v>
      </c>
      <c r="D64" s="751">
        <v>0</v>
      </c>
      <c r="E64" s="752">
        <v>33</v>
      </c>
      <c r="F64" s="750">
        <v>0</v>
      </c>
      <c r="G64" s="751">
        <v>0</v>
      </c>
      <c r="H64" s="752">
        <v>0</v>
      </c>
      <c r="I64" s="750">
        <v>0</v>
      </c>
      <c r="J64" s="751">
        <v>0</v>
      </c>
      <c r="K64" s="753">
        <v>0</v>
      </c>
      <c r="L64" s="754">
        <f>SUM(E64,E65,H64,H65,K64,K65)</f>
        <v>204</v>
      </c>
      <c r="M64" s="755">
        <v>204</v>
      </c>
      <c r="N64" s="756">
        <v>10</v>
      </c>
    </row>
    <row r="65" spans="2:14" ht="15.75" thickBot="1" x14ac:dyDescent="0.3">
      <c r="B65" s="821" t="s">
        <v>194</v>
      </c>
      <c r="C65" s="822">
        <v>0</v>
      </c>
      <c r="D65" s="823">
        <v>2</v>
      </c>
      <c r="E65" s="824">
        <v>33</v>
      </c>
      <c r="F65" s="822">
        <v>2</v>
      </c>
      <c r="G65" s="823">
        <v>2</v>
      </c>
      <c r="H65" s="824">
        <v>66</v>
      </c>
      <c r="I65" s="822">
        <v>2</v>
      </c>
      <c r="J65" s="823">
        <v>2</v>
      </c>
      <c r="K65" s="825">
        <v>72</v>
      </c>
      <c r="L65" s="826"/>
      <c r="M65" s="64"/>
      <c r="N65" s="827"/>
    </row>
    <row r="66" spans="2:14" x14ac:dyDescent="0.25">
      <c r="B66" s="820" t="s">
        <v>195</v>
      </c>
      <c r="C66" s="750">
        <v>0</v>
      </c>
      <c r="D66" s="751">
        <v>0</v>
      </c>
      <c r="E66" s="752">
        <v>0</v>
      </c>
      <c r="F66" s="750">
        <v>2</v>
      </c>
      <c r="G66" s="751">
        <v>1</v>
      </c>
      <c r="H66" s="752">
        <v>48</v>
      </c>
      <c r="I66" s="750">
        <v>0</v>
      </c>
      <c r="J66" s="751">
        <v>0</v>
      </c>
      <c r="K66" s="753">
        <v>0</v>
      </c>
      <c r="L66" s="754">
        <f>SUM(E66,H66,K66)</f>
        <v>48</v>
      </c>
      <c r="M66" s="755">
        <v>82</v>
      </c>
      <c r="N66" s="756">
        <v>5</v>
      </c>
    </row>
    <row r="67" spans="2:14" ht="15.75" thickBot="1" x14ac:dyDescent="0.3">
      <c r="B67" s="821" t="s">
        <v>196</v>
      </c>
      <c r="C67" s="822">
        <v>0</v>
      </c>
      <c r="D67" s="823">
        <v>0</v>
      </c>
      <c r="E67" s="824">
        <v>0</v>
      </c>
      <c r="F67" s="822">
        <v>1</v>
      </c>
      <c r="G67" s="823">
        <v>1</v>
      </c>
      <c r="H67" s="824">
        <v>34</v>
      </c>
      <c r="I67" s="822">
        <v>0</v>
      </c>
      <c r="J67" s="823">
        <v>0</v>
      </c>
      <c r="K67" s="825">
        <v>0</v>
      </c>
      <c r="L67" s="826">
        <f>SUM(E67,H67,K67)</f>
        <v>34</v>
      </c>
      <c r="M67" s="64"/>
      <c r="N67" s="827"/>
    </row>
    <row r="68" spans="2:14" x14ac:dyDescent="0.25">
      <c r="B68" s="53" t="s">
        <v>147</v>
      </c>
      <c r="C68" s="653">
        <v>2</v>
      </c>
      <c r="D68" s="653">
        <v>2</v>
      </c>
      <c r="E68" s="654">
        <v>66</v>
      </c>
      <c r="F68" s="652">
        <v>0</v>
      </c>
      <c r="G68" s="655">
        <v>0</v>
      </c>
      <c r="H68" s="654">
        <v>0</v>
      </c>
      <c r="I68" s="652">
        <v>0</v>
      </c>
      <c r="J68" s="655">
        <v>0</v>
      </c>
      <c r="K68" s="813">
        <v>0</v>
      </c>
      <c r="L68" s="529">
        <v>66</v>
      </c>
      <c r="M68" s="828">
        <v>66</v>
      </c>
      <c r="N68" s="529">
        <v>4</v>
      </c>
    </row>
    <row r="69" spans="2:14" x14ac:dyDescent="0.25">
      <c r="B69" s="20" t="s">
        <v>200</v>
      </c>
      <c r="C69" s="527">
        <v>0</v>
      </c>
      <c r="D69" s="527">
        <v>0</v>
      </c>
      <c r="E69" s="23">
        <v>0</v>
      </c>
      <c r="F69" s="21">
        <v>0</v>
      </c>
      <c r="G69" s="527">
        <v>0</v>
      </c>
      <c r="H69" s="23">
        <v>0</v>
      </c>
      <c r="I69" s="21">
        <v>1</v>
      </c>
      <c r="J69" s="527">
        <v>1</v>
      </c>
      <c r="K69" s="767">
        <v>32</v>
      </c>
      <c r="L69" s="24">
        <f>SUM(K69)</f>
        <v>32</v>
      </c>
      <c r="M69" s="25">
        <v>32</v>
      </c>
      <c r="N69" s="24">
        <v>2</v>
      </c>
    </row>
    <row r="70" spans="2:14" x14ac:dyDescent="0.25">
      <c r="B70" s="20" t="s">
        <v>148</v>
      </c>
      <c r="C70" s="21">
        <v>2</v>
      </c>
      <c r="D70" s="22">
        <v>1</v>
      </c>
      <c r="E70" s="23">
        <v>48</v>
      </c>
      <c r="F70" s="21">
        <v>1</v>
      </c>
      <c r="G70" s="22">
        <v>1</v>
      </c>
      <c r="H70" s="23">
        <v>34</v>
      </c>
      <c r="I70" s="21">
        <v>1</v>
      </c>
      <c r="J70" s="22">
        <v>1</v>
      </c>
      <c r="K70" s="23">
        <v>32</v>
      </c>
      <c r="L70" s="24">
        <f>SUM(E70,H70,K70)</f>
        <v>114</v>
      </c>
      <c r="M70" s="25">
        <v>114</v>
      </c>
      <c r="N70" s="814">
        <v>5</v>
      </c>
    </row>
    <row r="71" spans="2:14" x14ac:dyDescent="0.25">
      <c r="B71" s="20" t="s">
        <v>149</v>
      </c>
      <c r="C71" s="527">
        <v>0</v>
      </c>
      <c r="D71" s="22">
        <v>0</v>
      </c>
      <c r="E71" s="23">
        <v>0</v>
      </c>
      <c r="F71" s="21">
        <v>2</v>
      </c>
      <c r="G71" s="22">
        <v>2</v>
      </c>
      <c r="H71" s="23">
        <v>76</v>
      </c>
      <c r="I71" s="21">
        <v>0</v>
      </c>
      <c r="J71" s="22">
        <v>0</v>
      </c>
      <c r="K71" s="767">
        <v>0</v>
      </c>
      <c r="L71" s="24">
        <f>SUM(E71,H71,K71)</f>
        <v>76</v>
      </c>
      <c r="M71" s="25">
        <v>76</v>
      </c>
      <c r="N71" s="24">
        <v>2</v>
      </c>
    </row>
    <row r="72" spans="2:14" ht="15.75" thickBot="1" x14ac:dyDescent="0.3">
      <c r="B72" s="141" t="s">
        <v>165</v>
      </c>
      <c r="C72" s="663">
        <v>0</v>
      </c>
      <c r="D72" s="664">
        <v>0</v>
      </c>
      <c r="E72" s="665">
        <v>0</v>
      </c>
      <c r="F72" s="829">
        <v>0</v>
      </c>
      <c r="G72" s="664">
        <v>0</v>
      </c>
      <c r="H72" s="665">
        <v>0</v>
      </c>
      <c r="I72" s="829">
        <v>1</v>
      </c>
      <c r="J72" s="664">
        <v>1</v>
      </c>
      <c r="K72" s="830">
        <v>32</v>
      </c>
      <c r="L72" s="24">
        <f>SUM(E72,H72,K72)</f>
        <v>32</v>
      </c>
      <c r="M72" s="111">
        <v>32</v>
      </c>
      <c r="N72" s="63"/>
    </row>
    <row r="73" spans="2:14" ht="15.75" thickBot="1" x14ac:dyDescent="0.3">
      <c r="B73" s="773" t="s">
        <v>49</v>
      </c>
      <c r="C73" s="774">
        <f>SUM(C64:C72)</f>
        <v>6</v>
      </c>
      <c r="D73" s="774">
        <f>SUM(D64:D72)</f>
        <v>5</v>
      </c>
      <c r="E73" s="775">
        <f>SUM(E64:E72)</f>
        <v>180</v>
      </c>
      <c r="F73" s="776">
        <f>SUM(F64,F65,F66,F67,F68,F69,F70)</f>
        <v>6</v>
      </c>
      <c r="G73" s="776">
        <f>SUM(G64,G65,G66,G67,G68,G69)</f>
        <v>4</v>
      </c>
      <c r="H73" s="775">
        <f>SUM(H64:H72)</f>
        <v>258</v>
      </c>
      <c r="I73" s="776">
        <f>SUM(I64:I72)</f>
        <v>5</v>
      </c>
      <c r="J73" s="831">
        <f>SUM(J64:J72)</f>
        <v>5</v>
      </c>
      <c r="K73" s="777">
        <f>SUM(K64:K72)</f>
        <v>168</v>
      </c>
      <c r="L73" s="778">
        <f>SUM(E73,H73,K73)</f>
        <v>606</v>
      </c>
      <c r="M73" s="88">
        <v>606</v>
      </c>
      <c r="N73" s="89">
        <v>28</v>
      </c>
    </row>
    <row r="74" spans="2:14" x14ac:dyDescent="0.25">
      <c r="B74" s="20"/>
      <c r="C74" s="527"/>
      <c r="D74" s="22"/>
      <c r="E74" s="23"/>
      <c r="F74" s="21"/>
      <c r="G74" s="22"/>
      <c r="H74" s="23"/>
      <c r="I74" s="21"/>
      <c r="J74" s="22"/>
      <c r="K74" s="767"/>
      <c r="L74" s="24"/>
      <c r="M74" s="96"/>
      <c r="N74" s="832"/>
    </row>
    <row r="75" spans="2:14" x14ac:dyDescent="0.25">
      <c r="B75" s="106" t="s">
        <v>50</v>
      </c>
      <c r="C75" s="833">
        <f>SUM(C20,C38,C73)</f>
        <v>29</v>
      </c>
      <c r="D75" s="108">
        <f>SUM(D20,D38,D73)</f>
        <v>28</v>
      </c>
      <c r="E75" s="109"/>
      <c r="F75" s="107">
        <f>SUM(F39,F73)</f>
        <v>26</v>
      </c>
      <c r="G75" s="108">
        <f>SUM(G73,G39)</f>
        <v>27</v>
      </c>
      <c r="H75" s="109"/>
      <c r="I75" s="107">
        <f>SUM(I73,I38,I20)</f>
        <v>16</v>
      </c>
      <c r="J75" s="108">
        <f>SUM(J39,J73)</f>
        <v>15</v>
      </c>
      <c r="K75" s="834"/>
      <c r="L75" s="25">
        <f>E75+H75+K75</f>
        <v>0</v>
      </c>
      <c r="M75" s="106"/>
      <c r="N75" s="835"/>
    </row>
    <row r="76" spans="2:14" x14ac:dyDescent="0.25">
      <c r="B76" s="20"/>
      <c r="C76" s="527"/>
      <c r="D76" s="22"/>
      <c r="E76" s="23"/>
      <c r="F76" s="21"/>
      <c r="G76" s="22"/>
      <c r="H76" s="23"/>
      <c r="I76" s="21"/>
      <c r="J76" s="22"/>
      <c r="K76" s="767"/>
      <c r="L76" s="24"/>
      <c r="M76" s="106"/>
      <c r="N76" s="766"/>
    </row>
    <row r="77" spans="2:14" x14ac:dyDescent="0.25">
      <c r="B77" s="20" t="s">
        <v>105</v>
      </c>
      <c r="C77" s="836"/>
      <c r="D77" s="677"/>
      <c r="E77" s="678"/>
      <c r="F77" s="676"/>
      <c r="G77" s="677"/>
      <c r="H77" s="678"/>
      <c r="I77" s="676"/>
      <c r="J77" s="677"/>
      <c r="K77" s="504"/>
      <c r="L77" s="20"/>
      <c r="M77" s="106"/>
      <c r="N77" s="118">
        <v>2</v>
      </c>
    </row>
    <row r="78" spans="2:14" x14ac:dyDescent="0.25">
      <c r="B78" s="20" t="s">
        <v>106</v>
      </c>
      <c r="C78" s="837"/>
      <c r="D78" s="22"/>
      <c r="E78" s="26">
        <v>33</v>
      </c>
      <c r="F78" s="639"/>
      <c r="G78" s="22"/>
      <c r="H78" s="26">
        <v>33</v>
      </c>
      <c r="I78" s="639"/>
      <c r="J78" s="22"/>
      <c r="K78" s="837">
        <v>17</v>
      </c>
      <c r="L78" s="117">
        <f>E78+H78+K78</f>
        <v>83</v>
      </c>
      <c r="M78" s="130"/>
      <c r="N78" s="766"/>
    </row>
    <row r="79" spans="2:14" x14ac:dyDescent="0.25">
      <c r="B79" s="20" t="s">
        <v>53</v>
      </c>
      <c r="C79" s="837"/>
      <c r="D79" s="22"/>
      <c r="E79" s="26">
        <v>3</v>
      </c>
      <c r="F79" s="639"/>
      <c r="G79" s="22"/>
      <c r="H79" s="26">
        <v>3</v>
      </c>
      <c r="I79" s="639"/>
      <c r="J79" s="22"/>
      <c r="K79" s="837">
        <v>18</v>
      </c>
      <c r="L79" s="117">
        <f>E79+H79+K79</f>
        <v>24</v>
      </c>
      <c r="M79" s="130"/>
      <c r="N79" s="766"/>
    </row>
    <row r="80" spans="2:14" x14ac:dyDescent="0.25">
      <c r="B80" s="20" t="s">
        <v>54</v>
      </c>
      <c r="C80" s="837"/>
      <c r="D80" s="22"/>
      <c r="E80" s="26">
        <v>2</v>
      </c>
      <c r="F80" s="639"/>
      <c r="G80" s="22"/>
      <c r="H80" s="26">
        <v>2</v>
      </c>
      <c r="I80" s="639"/>
      <c r="J80" s="22"/>
      <c r="K80" s="837">
        <v>1</v>
      </c>
      <c r="L80" s="117">
        <f>E80+H80+K80</f>
        <v>5</v>
      </c>
      <c r="M80" s="106"/>
      <c r="N80" s="766"/>
    </row>
    <row r="81" spans="2:14" ht="15.75" thickBot="1" x14ac:dyDescent="0.3">
      <c r="B81" s="620" t="s">
        <v>55</v>
      </c>
      <c r="C81" s="838"/>
      <c r="D81" s="649"/>
      <c r="E81" s="682">
        <f>SUM(E78:E80)</f>
        <v>38</v>
      </c>
      <c r="F81" s="650"/>
      <c r="G81" s="649"/>
      <c r="H81" s="682">
        <f>SUM(H78:H80)</f>
        <v>38</v>
      </c>
      <c r="I81" s="650"/>
      <c r="J81" s="649"/>
      <c r="K81" s="838">
        <f>SUM(K78:K80)</f>
        <v>36</v>
      </c>
      <c r="L81" s="111">
        <f>SUM(L78:L80)</f>
        <v>112</v>
      </c>
      <c r="M81" s="64"/>
      <c r="N81" s="839"/>
    </row>
    <row r="82" spans="2:14" ht="15.75" thickBot="1" x14ac:dyDescent="0.3">
      <c r="B82" s="683" t="s">
        <v>107</v>
      </c>
      <c r="C82" s="683"/>
      <c r="D82" s="684"/>
      <c r="E82" s="685"/>
      <c r="F82" s="686"/>
      <c r="G82" s="684"/>
      <c r="H82" s="685"/>
      <c r="I82" s="683"/>
      <c r="J82" s="684"/>
      <c r="K82" s="686"/>
      <c r="L82" s="87">
        <v>180</v>
      </c>
      <c r="M82" s="35">
        <v>180</v>
      </c>
      <c r="N82" s="687">
        <f>SUM(N77,N73,N58,N52,N38,N20)</f>
        <v>180</v>
      </c>
    </row>
    <row r="83" spans="2:14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689"/>
      <c r="M83" s="2"/>
      <c r="N83" s="689"/>
    </row>
    <row r="84" spans="2:14" x14ac:dyDescent="0.25">
      <c r="B84" s="1" t="s">
        <v>197</v>
      </c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506"/>
    </row>
    <row r="85" spans="2:14" ht="45.75" customHeight="1" x14ac:dyDescent="0.25">
      <c r="B85" s="853" t="s">
        <v>198</v>
      </c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506"/>
    </row>
    <row r="86" spans="2:14" x14ac:dyDescent="0.25">
      <c r="B86" s="2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506"/>
    </row>
    <row r="87" spans="2:14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506"/>
    </row>
    <row r="88" spans="2:14" x14ac:dyDescent="0.25">
      <c r="B88" s="1" t="s">
        <v>108</v>
      </c>
      <c r="C88" s="1"/>
      <c r="D88" s="1611"/>
      <c r="E88" s="1611"/>
      <c r="F88" s="1"/>
      <c r="G88" s="1"/>
      <c r="H88" s="1"/>
      <c r="I88" s="1"/>
      <c r="J88" s="1"/>
      <c r="K88" s="1"/>
      <c r="L88" s="1"/>
      <c r="M88" s="1"/>
      <c r="N88" s="506"/>
    </row>
    <row r="89" spans="2:14" x14ac:dyDescent="0.25">
      <c r="B89" s="1" t="s">
        <v>109</v>
      </c>
      <c r="C89" s="1"/>
      <c r="D89" s="1611"/>
      <c r="E89" s="1611"/>
      <c r="F89" s="1"/>
      <c r="G89" s="1"/>
      <c r="H89" s="1"/>
      <c r="I89" s="1"/>
      <c r="J89" s="1"/>
      <c r="K89" s="1"/>
      <c r="L89" s="1"/>
      <c r="M89" s="1"/>
      <c r="N89" s="506"/>
    </row>
    <row r="90" spans="2:14" x14ac:dyDescent="0.25">
      <c r="B90" s="1"/>
      <c r="C90" s="1"/>
      <c r="D90" s="691"/>
      <c r="E90" s="691"/>
      <c r="F90" s="1"/>
      <c r="G90" s="1"/>
      <c r="H90" s="1"/>
      <c r="I90" s="1"/>
      <c r="J90" s="1"/>
      <c r="K90" s="1"/>
      <c r="L90" s="1"/>
      <c r="M90" s="1"/>
      <c r="N90" s="506"/>
    </row>
  </sheetData>
  <mergeCells count="7">
    <mergeCell ref="D89:E89"/>
    <mergeCell ref="B3:N3"/>
    <mergeCell ref="C4:L4"/>
    <mergeCell ref="L6:L8"/>
    <mergeCell ref="M6:M8"/>
    <mergeCell ref="N6:N8"/>
    <mergeCell ref="D88:E88"/>
  </mergeCells>
  <conditionalFormatting sqref="M10:N21">
    <cfRule type="cellIs" dxfId="18" priority="3" stopIfTrue="1" operator="lessThan">
      <formula>0</formula>
    </cfRule>
  </conditionalFormatting>
  <conditionalFormatting sqref="M40:N42 M49:N61">
    <cfRule type="cellIs" dxfId="17" priority="1" stopIfTrue="1" operator="lessThan">
      <formula>0</formula>
    </cfRule>
  </conditionalFormatting>
  <conditionalFormatting sqref="M74:N77">
    <cfRule type="cellIs" dxfId="16" priority="2" stopIfTrue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4" orientation="portrait" r:id="rId1"/>
  <ignoredErrors>
    <ignoredError sqref="H50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C1D7C-6321-49CF-9604-7186C4A8A0FD}">
  <sheetPr>
    <pageSetUpPr fitToPage="1"/>
  </sheetPr>
  <dimension ref="B1:N88"/>
  <sheetViews>
    <sheetView topLeftCell="A29" workbookViewId="0">
      <selection activeCell="I60" sqref="I60"/>
    </sheetView>
  </sheetViews>
  <sheetFormatPr defaultRowHeight="15" x14ac:dyDescent="0.25"/>
  <cols>
    <col min="2" max="2" width="44.42578125" customWidth="1"/>
  </cols>
  <sheetData>
    <row r="1" spans="2:14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4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4" ht="15.75" x14ac:dyDescent="0.25">
      <c r="B3" s="1622" t="s">
        <v>153</v>
      </c>
      <c r="C3" s="1622"/>
      <c r="D3" s="1622"/>
      <c r="E3" s="1622"/>
      <c r="F3" s="1622"/>
      <c r="G3" s="1622"/>
      <c r="H3" s="1622"/>
      <c r="I3" s="1622"/>
      <c r="J3" s="1622"/>
      <c r="K3" s="1622"/>
      <c r="L3" s="1622"/>
      <c r="M3" s="1622"/>
      <c r="N3" s="1622"/>
    </row>
    <row r="4" spans="2:14" x14ac:dyDescent="0.25">
      <c r="B4" s="504"/>
      <c r="C4" s="1613" t="s">
        <v>0</v>
      </c>
      <c r="D4" s="1613"/>
      <c r="E4" s="1613"/>
      <c r="F4" s="1613"/>
      <c r="G4" s="1613"/>
      <c r="H4" s="1613"/>
      <c r="I4" s="1613"/>
      <c r="J4" s="1613"/>
      <c r="K4" s="1613"/>
      <c r="L4" s="1613"/>
      <c r="M4" s="505"/>
      <c r="N4" s="506"/>
    </row>
    <row r="5" spans="2:14" ht="16.5" thickBot="1" x14ac:dyDescent="0.3">
      <c r="B5" s="507"/>
      <c r="C5" s="1"/>
      <c r="D5" s="1"/>
      <c r="E5" s="1"/>
      <c r="F5" s="1"/>
      <c r="G5" s="1"/>
      <c r="H5" s="1"/>
      <c r="I5" s="1"/>
      <c r="J5" s="1"/>
      <c r="K5" s="1"/>
      <c r="L5" s="1"/>
      <c r="M5" s="505"/>
      <c r="N5" s="506"/>
    </row>
    <row r="6" spans="2:14" x14ac:dyDescent="0.25">
      <c r="B6" s="508"/>
      <c r="C6" s="509" t="s">
        <v>121</v>
      </c>
      <c r="D6" s="510"/>
      <c r="E6" s="511"/>
      <c r="F6" s="509" t="s">
        <v>122</v>
      </c>
      <c r="G6" s="510"/>
      <c r="H6" s="511"/>
      <c r="I6" s="509" t="s">
        <v>123</v>
      </c>
      <c r="J6" s="510"/>
      <c r="K6" s="511"/>
      <c r="L6" s="1623" t="s">
        <v>3</v>
      </c>
      <c r="M6" s="1626" t="s">
        <v>62</v>
      </c>
      <c r="N6" s="1614" t="s">
        <v>63</v>
      </c>
    </row>
    <row r="7" spans="2:14" x14ac:dyDescent="0.25">
      <c r="B7" s="512" t="s">
        <v>6</v>
      </c>
      <c r="C7" s="513" t="s">
        <v>7</v>
      </c>
      <c r="D7" s="514"/>
      <c r="E7" s="515"/>
      <c r="F7" s="513" t="s">
        <v>7</v>
      </c>
      <c r="G7" s="514"/>
      <c r="H7" s="515"/>
      <c r="I7" s="513" t="s">
        <v>7</v>
      </c>
      <c r="J7" s="514"/>
      <c r="K7" s="515"/>
      <c r="L7" s="1624"/>
      <c r="M7" s="1627"/>
      <c r="N7" s="1620"/>
    </row>
    <row r="8" spans="2:14" x14ac:dyDescent="0.25">
      <c r="B8" s="516"/>
      <c r="C8" s="517" t="s">
        <v>8</v>
      </c>
      <c r="D8" s="518" t="s">
        <v>9</v>
      </c>
      <c r="E8" s="519" t="s">
        <v>10</v>
      </c>
      <c r="F8" s="517" t="s">
        <v>64</v>
      </c>
      <c r="G8" s="518" t="s">
        <v>9</v>
      </c>
      <c r="H8" s="519" t="s">
        <v>10</v>
      </c>
      <c r="I8" s="517" t="s">
        <v>64</v>
      </c>
      <c r="J8" s="518" t="s">
        <v>9</v>
      </c>
      <c r="K8" s="519" t="s">
        <v>10</v>
      </c>
      <c r="L8" s="1625"/>
      <c r="M8" s="1628"/>
      <c r="N8" s="1621"/>
    </row>
    <row r="9" spans="2:14" x14ac:dyDescent="0.25">
      <c r="B9" s="520" t="s">
        <v>11</v>
      </c>
      <c r="C9" s="521"/>
      <c r="D9" s="522"/>
      <c r="E9" s="523"/>
      <c r="F9" s="521"/>
      <c r="G9" s="522"/>
      <c r="H9" s="523"/>
      <c r="I9" s="521"/>
      <c r="J9" s="522"/>
      <c r="K9" s="523"/>
      <c r="L9" s="523"/>
      <c r="M9" s="524"/>
      <c r="N9" s="525"/>
    </row>
    <row r="10" spans="2:14" x14ac:dyDescent="0.25">
      <c r="B10" s="526" t="s">
        <v>12</v>
      </c>
      <c r="C10" s="21">
        <v>3</v>
      </c>
      <c r="D10" s="527">
        <v>3</v>
      </c>
      <c r="E10" s="23">
        <v>99</v>
      </c>
      <c r="F10" s="21">
        <v>2</v>
      </c>
      <c r="G10" s="527">
        <v>3</v>
      </c>
      <c r="H10" s="23">
        <v>66</v>
      </c>
      <c r="I10" s="21">
        <v>1</v>
      </c>
      <c r="J10" s="527">
        <v>2</v>
      </c>
      <c r="K10" s="23">
        <v>48</v>
      </c>
      <c r="L10" s="26">
        <f>SUM(E10,H10,K10)</f>
        <v>213</v>
      </c>
      <c r="M10" s="528">
        <v>213</v>
      </c>
      <c r="N10" s="24">
        <v>12</v>
      </c>
    </row>
    <row r="11" spans="2:14" x14ac:dyDescent="0.25">
      <c r="B11" s="526" t="s">
        <v>124</v>
      </c>
      <c r="C11" s="21">
        <v>3</v>
      </c>
      <c r="D11" s="527">
        <v>3</v>
      </c>
      <c r="E11" s="23">
        <v>99</v>
      </c>
      <c r="F11" s="21">
        <v>2</v>
      </c>
      <c r="G11" s="527">
        <v>2</v>
      </c>
      <c r="H11" s="23">
        <v>66</v>
      </c>
      <c r="I11" s="21">
        <v>2</v>
      </c>
      <c r="J11" s="527">
        <v>1</v>
      </c>
      <c r="K11" s="23">
        <v>48</v>
      </c>
      <c r="L11" s="26">
        <f>SUM(E11,H11,K11)</f>
        <v>213</v>
      </c>
      <c r="M11" s="528">
        <v>213</v>
      </c>
      <c r="N11" s="24">
        <v>12</v>
      </c>
    </row>
    <row r="12" spans="2:14" x14ac:dyDescent="0.25">
      <c r="B12" s="504" t="s">
        <v>65</v>
      </c>
      <c r="C12" s="21">
        <v>2</v>
      </c>
      <c r="D12" s="22">
        <v>2</v>
      </c>
      <c r="E12" s="23">
        <v>66</v>
      </c>
      <c r="F12" s="21">
        <v>2</v>
      </c>
      <c r="G12" s="22">
        <v>2</v>
      </c>
      <c r="H12" s="23">
        <v>66</v>
      </c>
      <c r="I12" s="21">
        <v>1</v>
      </c>
      <c r="J12" s="22">
        <v>1</v>
      </c>
      <c r="K12" s="23">
        <v>32</v>
      </c>
      <c r="L12" s="26">
        <f>SUM(E12,H12,K12)</f>
        <v>164</v>
      </c>
      <c r="M12" s="528">
        <v>164</v>
      </c>
      <c r="N12" s="24">
        <v>9</v>
      </c>
    </row>
    <row r="13" spans="2:14" x14ac:dyDescent="0.25">
      <c r="B13" s="504" t="s">
        <v>66</v>
      </c>
      <c r="C13" s="21"/>
      <c r="D13" s="22"/>
      <c r="E13" s="23"/>
      <c r="F13" s="21"/>
      <c r="G13" s="22"/>
      <c r="H13" s="23"/>
      <c r="I13" s="21"/>
      <c r="J13" s="22"/>
      <c r="K13" s="23"/>
      <c r="L13" s="26"/>
      <c r="M13" s="528"/>
      <c r="N13" s="529"/>
    </row>
    <row r="14" spans="2:14" x14ac:dyDescent="0.25">
      <c r="B14" s="526" t="s">
        <v>125</v>
      </c>
      <c r="C14" s="21">
        <v>2</v>
      </c>
      <c r="D14" s="527">
        <v>2</v>
      </c>
      <c r="E14" s="23">
        <v>66</v>
      </c>
      <c r="F14" s="21">
        <v>2</v>
      </c>
      <c r="G14" s="527">
        <v>2</v>
      </c>
      <c r="H14" s="23">
        <v>66</v>
      </c>
      <c r="I14" s="21">
        <v>0</v>
      </c>
      <c r="J14" s="527">
        <v>0</v>
      </c>
      <c r="K14" s="23">
        <v>0</v>
      </c>
      <c r="L14" s="26">
        <f>SUM(E14,H14,H15,E15)</f>
        <v>132</v>
      </c>
      <c r="M14" s="528">
        <v>132</v>
      </c>
      <c r="N14" s="24">
        <v>6</v>
      </c>
    </row>
    <row r="15" spans="2:14" x14ac:dyDescent="0.25">
      <c r="B15" s="526" t="s">
        <v>126</v>
      </c>
      <c r="C15" s="21" t="s">
        <v>71</v>
      </c>
      <c r="D15" s="527">
        <v>0</v>
      </c>
      <c r="E15" s="23"/>
      <c r="F15" s="21">
        <v>0</v>
      </c>
      <c r="G15" s="527" t="s">
        <v>71</v>
      </c>
      <c r="H15" s="23"/>
      <c r="I15" s="21">
        <v>0</v>
      </c>
      <c r="J15" s="527">
        <v>0</v>
      </c>
      <c r="K15" s="23">
        <v>0</v>
      </c>
      <c r="L15" s="26"/>
      <c r="M15" s="528"/>
      <c r="N15" s="24"/>
    </row>
    <row r="16" spans="2:14" x14ac:dyDescent="0.25">
      <c r="B16" s="526" t="s">
        <v>127</v>
      </c>
      <c r="C16" s="21">
        <v>2</v>
      </c>
      <c r="D16" s="527">
        <v>2</v>
      </c>
      <c r="E16" s="23">
        <v>66</v>
      </c>
      <c r="F16" s="21">
        <v>2</v>
      </c>
      <c r="G16" s="527">
        <v>2</v>
      </c>
      <c r="H16" s="23">
        <v>66</v>
      </c>
      <c r="I16" s="21">
        <v>0</v>
      </c>
      <c r="J16" s="527">
        <v>0</v>
      </c>
      <c r="K16" s="23">
        <v>0</v>
      </c>
      <c r="L16" s="26">
        <f>E16+H16+K16</f>
        <v>132</v>
      </c>
      <c r="M16" s="528">
        <v>132</v>
      </c>
      <c r="N16" s="24">
        <v>6</v>
      </c>
    </row>
    <row r="17" spans="2:14" ht="15.75" thickBot="1" x14ac:dyDescent="0.3">
      <c r="B17" s="530" t="s">
        <v>128</v>
      </c>
      <c r="C17" s="29">
        <v>2</v>
      </c>
      <c r="D17" s="531">
        <v>2</v>
      </c>
      <c r="E17" s="31">
        <v>66</v>
      </c>
      <c r="F17" s="29">
        <v>2</v>
      </c>
      <c r="G17" s="531">
        <v>2</v>
      </c>
      <c r="H17" s="31">
        <v>66</v>
      </c>
      <c r="I17" s="29">
        <v>1</v>
      </c>
      <c r="J17" s="531">
        <v>1</v>
      </c>
      <c r="K17" s="31">
        <v>32</v>
      </c>
      <c r="L17" s="34">
        <f>E17+H17+K17</f>
        <v>164</v>
      </c>
      <c r="M17" s="532">
        <v>164</v>
      </c>
      <c r="N17" s="32">
        <v>7</v>
      </c>
    </row>
    <row r="18" spans="2:14" ht="15.75" thickBot="1" x14ac:dyDescent="0.3">
      <c r="B18" s="533" t="s">
        <v>25</v>
      </c>
      <c r="C18" s="36">
        <f t="shared" ref="C18:N18" si="0">SUM(C10:C17)</f>
        <v>14</v>
      </c>
      <c r="D18" s="534">
        <f t="shared" si="0"/>
        <v>14</v>
      </c>
      <c r="E18" s="38">
        <f t="shared" si="0"/>
        <v>462</v>
      </c>
      <c r="F18" s="36">
        <f t="shared" si="0"/>
        <v>12</v>
      </c>
      <c r="G18" s="534">
        <f t="shared" si="0"/>
        <v>13</v>
      </c>
      <c r="H18" s="38">
        <f t="shared" si="0"/>
        <v>396</v>
      </c>
      <c r="I18" s="36">
        <f t="shared" si="0"/>
        <v>5</v>
      </c>
      <c r="J18" s="534">
        <f t="shared" si="0"/>
        <v>5</v>
      </c>
      <c r="K18" s="38">
        <f t="shared" si="0"/>
        <v>160</v>
      </c>
      <c r="L18" s="40">
        <f t="shared" si="0"/>
        <v>1018</v>
      </c>
      <c r="M18" s="535">
        <f t="shared" si="0"/>
        <v>1018</v>
      </c>
      <c r="N18" s="39">
        <f t="shared" si="0"/>
        <v>52</v>
      </c>
    </row>
    <row r="19" spans="2:14" x14ac:dyDescent="0.25">
      <c r="B19" s="536"/>
      <c r="C19" s="537"/>
      <c r="D19" s="538"/>
      <c r="E19" s="539"/>
      <c r="F19" s="537"/>
      <c r="G19" s="538"/>
      <c r="H19" s="539"/>
      <c r="I19" s="537"/>
      <c r="J19" s="538"/>
      <c r="K19" s="539"/>
      <c r="L19" s="540"/>
      <c r="M19" s="541"/>
      <c r="N19" s="542"/>
    </row>
    <row r="20" spans="2:14" ht="15.75" thickBot="1" x14ac:dyDescent="0.3">
      <c r="B20" s="543" t="s">
        <v>26</v>
      </c>
      <c r="C20" s="544"/>
      <c r="D20" s="545"/>
      <c r="E20" s="546"/>
      <c r="F20" s="544"/>
      <c r="G20" s="545"/>
      <c r="H20" s="546"/>
      <c r="I20" s="544"/>
      <c r="J20" s="545"/>
      <c r="K20" s="546"/>
      <c r="L20" s="547"/>
      <c r="M20" s="548"/>
      <c r="N20" s="549"/>
    </row>
    <row r="21" spans="2:14" ht="15.75" thickBot="1" x14ac:dyDescent="0.3">
      <c r="B21" s="66" t="s">
        <v>129</v>
      </c>
      <c r="C21" s="67">
        <v>3</v>
      </c>
      <c r="D21" s="550">
        <v>3</v>
      </c>
      <c r="E21" s="69">
        <v>99</v>
      </c>
      <c r="F21" s="67">
        <v>0</v>
      </c>
      <c r="G21" s="550">
        <v>0</v>
      </c>
      <c r="H21" s="69">
        <v>0</v>
      </c>
      <c r="I21" s="67">
        <v>0</v>
      </c>
      <c r="J21" s="550">
        <v>0</v>
      </c>
      <c r="K21" s="69">
        <v>0</v>
      </c>
      <c r="L21" s="70">
        <f t="shared" ref="L21:L27" si="1">SUM(E21,H21,K21)</f>
        <v>99</v>
      </c>
      <c r="M21" s="535">
        <v>99</v>
      </c>
      <c r="N21" s="70">
        <v>5</v>
      </c>
    </row>
    <row r="22" spans="2:14" x14ac:dyDescent="0.25">
      <c r="B22" s="53" t="s">
        <v>130</v>
      </c>
      <c r="C22" s="54">
        <v>2</v>
      </c>
      <c r="D22" s="551">
        <v>2</v>
      </c>
      <c r="E22" s="56">
        <v>66</v>
      </c>
      <c r="F22" s="54">
        <v>2</v>
      </c>
      <c r="G22" s="551">
        <v>2</v>
      </c>
      <c r="H22" s="56">
        <v>66</v>
      </c>
      <c r="I22" s="54">
        <v>1</v>
      </c>
      <c r="J22" s="551">
        <v>1</v>
      </c>
      <c r="K22" s="56">
        <v>32</v>
      </c>
      <c r="L22" s="57">
        <f t="shared" si="1"/>
        <v>164</v>
      </c>
      <c r="M22" s="552">
        <v>492</v>
      </c>
      <c r="N22" s="57">
        <v>23</v>
      </c>
    </row>
    <row r="23" spans="2:14" ht="15.75" thickBot="1" x14ac:dyDescent="0.3">
      <c r="B23" s="59" t="s">
        <v>131</v>
      </c>
      <c r="C23" s="60">
        <v>3</v>
      </c>
      <c r="D23" s="553">
        <v>3</v>
      </c>
      <c r="E23" s="62">
        <v>99</v>
      </c>
      <c r="F23" s="60">
        <v>4</v>
      </c>
      <c r="G23" s="553">
        <v>4</v>
      </c>
      <c r="H23" s="62">
        <v>132</v>
      </c>
      <c r="I23" s="60">
        <v>3</v>
      </c>
      <c r="J23" s="553">
        <v>3</v>
      </c>
      <c r="K23" s="62">
        <v>97</v>
      </c>
      <c r="L23" s="63">
        <f t="shared" si="1"/>
        <v>328</v>
      </c>
      <c r="M23" s="554"/>
      <c r="N23" s="63"/>
    </row>
    <row r="24" spans="2:14" x14ac:dyDescent="0.25">
      <c r="B24" s="53" t="s">
        <v>132</v>
      </c>
      <c r="C24" s="54">
        <v>2</v>
      </c>
      <c r="D24" s="551">
        <v>2</v>
      </c>
      <c r="E24" s="56">
        <v>66</v>
      </c>
      <c r="F24" s="54">
        <v>2</v>
      </c>
      <c r="G24" s="551">
        <v>2</v>
      </c>
      <c r="H24" s="56">
        <v>66</v>
      </c>
      <c r="I24" s="54">
        <v>1</v>
      </c>
      <c r="J24" s="551">
        <v>1</v>
      </c>
      <c r="K24" s="56">
        <v>32</v>
      </c>
      <c r="L24" s="57">
        <f t="shared" si="1"/>
        <v>164</v>
      </c>
      <c r="M24" s="552">
        <v>409</v>
      </c>
      <c r="N24" s="57">
        <v>20</v>
      </c>
    </row>
    <row r="25" spans="2:14" ht="15.75" thickBot="1" x14ac:dyDescent="0.3">
      <c r="B25" s="555" t="s">
        <v>133</v>
      </c>
      <c r="C25" s="29">
        <v>2</v>
      </c>
      <c r="D25" s="531">
        <v>2</v>
      </c>
      <c r="E25" s="31">
        <v>66</v>
      </c>
      <c r="F25" s="29">
        <v>3</v>
      </c>
      <c r="G25" s="531">
        <v>3</v>
      </c>
      <c r="H25" s="31">
        <v>99</v>
      </c>
      <c r="I25" s="29">
        <v>2</v>
      </c>
      <c r="J25" s="531">
        <v>3</v>
      </c>
      <c r="K25" s="31">
        <v>80</v>
      </c>
      <c r="L25" s="32">
        <f t="shared" si="1"/>
        <v>245</v>
      </c>
      <c r="M25" s="532"/>
      <c r="N25" s="32"/>
    </row>
    <row r="26" spans="2:14" x14ac:dyDescent="0.25">
      <c r="B26" s="556" t="s">
        <v>134</v>
      </c>
      <c r="C26" s="557">
        <v>0</v>
      </c>
      <c r="D26" s="558">
        <v>0</v>
      </c>
      <c r="E26" s="559">
        <v>0</v>
      </c>
      <c r="F26" s="557">
        <v>1</v>
      </c>
      <c r="G26" s="558">
        <v>0</v>
      </c>
      <c r="H26" s="559">
        <v>17</v>
      </c>
      <c r="I26" s="557">
        <v>0</v>
      </c>
      <c r="J26" s="558">
        <v>0</v>
      </c>
      <c r="K26" s="559">
        <v>0</v>
      </c>
      <c r="L26" s="560">
        <f t="shared" si="1"/>
        <v>17</v>
      </c>
      <c r="M26" s="561">
        <v>50</v>
      </c>
      <c r="N26" s="560">
        <v>2</v>
      </c>
    </row>
    <row r="27" spans="2:14" ht="15.75" thickBot="1" x14ac:dyDescent="0.3">
      <c r="B27" s="562" t="s">
        <v>135</v>
      </c>
      <c r="C27" s="563">
        <v>0</v>
      </c>
      <c r="D27" s="564">
        <v>0</v>
      </c>
      <c r="E27" s="565">
        <v>0</v>
      </c>
      <c r="F27" s="563">
        <v>1</v>
      </c>
      <c r="G27" s="564">
        <v>1</v>
      </c>
      <c r="H27" s="565">
        <v>33</v>
      </c>
      <c r="I27" s="563">
        <v>0</v>
      </c>
      <c r="J27" s="564">
        <v>0</v>
      </c>
      <c r="K27" s="565">
        <v>0</v>
      </c>
      <c r="L27" s="566">
        <f t="shared" si="1"/>
        <v>33</v>
      </c>
      <c r="M27" s="567"/>
      <c r="N27" s="566"/>
    </row>
    <row r="28" spans="2:14" x14ac:dyDescent="0.25">
      <c r="B28" s="568" t="s">
        <v>136</v>
      </c>
      <c r="C28" s="569">
        <v>0</v>
      </c>
      <c r="D28" s="570">
        <v>0</v>
      </c>
      <c r="E28" s="571">
        <v>0</v>
      </c>
      <c r="F28" s="569">
        <v>1</v>
      </c>
      <c r="G28" s="570">
        <v>0</v>
      </c>
      <c r="H28" s="571">
        <v>17</v>
      </c>
      <c r="I28" s="569">
        <v>0</v>
      </c>
      <c r="J28" s="570">
        <v>0</v>
      </c>
      <c r="K28" s="571">
        <v>0</v>
      </c>
      <c r="L28" s="572">
        <f>SUM(E28,E29,H28,H29,K29,K28)</f>
        <v>49</v>
      </c>
      <c r="M28" s="573">
        <v>49</v>
      </c>
      <c r="N28" s="574">
        <v>2</v>
      </c>
    </row>
    <row r="29" spans="2:14" x14ac:dyDescent="0.25">
      <c r="B29" s="575" t="s">
        <v>137</v>
      </c>
      <c r="C29" s="576">
        <v>0</v>
      </c>
      <c r="D29" s="577">
        <v>0</v>
      </c>
      <c r="E29" s="578">
        <v>0</v>
      </c>
      <c r="F29" s="576">
        <v>2</v>
      </c>
      <c r="G29" s="577">
        <v>0</v>
      </c>
      <c r="H29" s="578">
        <v>32</v>
      </c>
      <c r="I29" s="576">
        <v>0</v>
      </c>
      <c r="J29" s="577">
        <v>0</v>
      </c>
      <c r="K29" s="578">
        <v>0</v>
      </c>
      <c r="L29" s="579"/>
      <c r="M29" s="580"/>
      <c r="N29" s="579"/>
    </row>
    <row r="30" spans="2:14" x14ac:dyDescent="0.25">
      <c r="B30" s="692" t="s">
        <v>201</v>
      </c>
      <c r="C30" s="576">
        <v>0</v>
      </c>
      <c r="D30" s="577">
        <v>0</v>
      </c>
      <c r="E30" s="578">
        <v>0</v>
      </c>
      <c r="F30" s="576">
        <v>0</v>
      </c>
      <c r="G30" s="577">
        <v>0</v>
      </c>
      <c r="H30" s="578">
        <v>0</v>
      </c>
      <c r="I30" s="576">
        <v>0</v>
      </c>
      <c r="J30" s="577">
        <v>0</v>
      </c>
      <c r="K30" s="578">
        <v>0</v>
      </c>
      <c r="L30" s="579">
        <v>0</v>
      </c>
      <c r="M30" s="580">
        <v>49</v>
      </c>
      <c r="N30" s="579">
        <v>2</v>
      </c>
    </row>
    <row r="31" spans="2:14" ht="15.75" thickBot="1" x14ac:dyDescent="0.3">
      <c r="B31" s="693" t="s">
        <v>138</v>
      </c>
      <c r="C31" s="581">
        <v>0</v>
      </c>
      <c r="D31" s="582">
        <v>0</v>
      </c>
      <c r="E31" s="583">
        <v>0</v>
      </c>
      <c r="F31" s="581">
        <v>0</v>
      </c>
      <c r="G31" s="582">
        <v>0</v>
      </c>
      <c r="H31" s="583">
        <v>0</v>
      </c>
      <c r="I31" s="581">
        <v>0</v>
      </c>
      <c r="J31" s="582">
        <v>0</v>
      </c>
      <c r="K31" s="583">
        <v>0</v>
      </c>
      <c r="L31" s="584"/>
      <c r="M31" s="585"/>
      <c r="N31" s="584"/>
    </row>
    <row r="32" spans="2:14" ht="15.75" thickBot="1" x14ac:dyDescent="0.3">
      <c r="B32" s="586"/>
      <c r="C32" s="587"/>
      <c r="D32" s="588"/>
      <c r="E32" s="589"/>
      <c r="F32" s="587"/>
      <c r="G32" s="588"/>
      <c r="H32" s="589"/>
      <c r="I32" s="587"/>
      <c r="J32" s="588"/>
      <c r="K32" s="589"/>
      <c r="L32" s="590"/>
      <c r="M32" s="591"/>
      <c r="N32" s="592"/>
    </row>
    <row r="33" spans="2:14" ht="15.75" thickBot="1" x14ac:dyDescent="0.3">
      <c r="B33" s="533" t="s">
        <v>33</v>
      </c>
      <c r="C33" s="36">
        <f t="shared" ref="C33:K33" si="2">SUM(C21:C32)</f>
        <v>12</v>
      </c>
      <c r="D33" s="534">
        <f t="shared" si="2"/>
        <v>12</v>
      </c>
      <c r="E33" s="38">
        <f t="shared" si="2"/>
        <v>396</v>
      </c>
      <c r="F33" s="36">
        <f t="shared" si="2"/>
        <v>16</v>
      </c>
      <c r="G33" s="534">
        <f t="shared" si="2"/>
        <v>12</v>
      </c>
      <c r="H33" s="38">
        <f t="shared" si="2"/>
        <v>462</v>
      </c>
      <c r="I33" s="36">
        <f t="shared" si="2"/>
        <v>7</v>
      </c>
      <c r="J33" s="534">
        <f t="shared" si="2"/>
        <v>8</v>
      </c>
      <c r="K33" s="534">
        <f t="shared" si="2"/>
        <v>241</v>
      </c>
      <c r="L33" s="40">
        <f>SUM(L21:L32)</f>
        <v>1099</v>
      </c>
      <c r="M33" s="535">
        <f>SUM(M21,M22,M24,M26,M28)</f>
        <v>1099</v>
      </c>
      <c r="N33" s="39">
        <f>SUM(N21,N22,N24,N26,N28)</f>
        <v>52</v>
      </c>
    </row>
    <row r="34" spans="2:14" ht="15.75" thickBot="1" x14ac:dyDescent="0.3">
      <c r="B34" s="520" t="s">
        <v>34</v>
      </c>
      <c r="C34" s="593">
        <f t="shared" ref="C34:K34" si="3">SUM(C33,C18)</f>
        <v>26</v>
      </c>
      <c r="D34" s="594">
        <f t="shared" si="3"/>
        <v>26</v>
      </c>
      <c r="E34" s="595">
        <f t="shared" si="3"/>
        <v>858</v>
      </c>
      <c r="F34" s="595">
        <f t="shared" si="3"/>
        <v>28</v>
      </c>
      <c r="G34" s="594">
        <f t="shared" si="3"/>
        <v>25</v>
      </c>
      <c r="H34" s="595">
        <f t="shared" si="3"/>
        <v>858</v>
      </c>
      <c r="I34" s="593">
        <f t="shared" si="3"/>
        <v>12</v>
      </c>
      <c r="J34" s="594">
        <f t="shared" si="3"/>
        <v>13</v>
      </c>
      <c r="K34" s="595">
        <f t="shared" si="3"/>
        <v>401</v>
      </c>
      <c r="L34" s="596">
        <f>SUM(L18,L33)</f>
        <v>2117</v>
      </c>
      <c r="M34" s="597">
        <f>SUM(M18,M33)</f>
        <v>2117</v>
      </c>
      <c r="N34" s="598"/>
    </row>
    <row r="35" spans="2:14" x14ac:dyDescent="0.25">
      <c r="B35" s="536"/>
      <c r="C35" s="599"/>
      <c r="D35" s="600"/>
      <c r="E35" s="601"/>
      <c r="F35" s="599"/>
      <c r="G35" s="600"/>
      <c r="H35" s="601"/>
      <c r="I35" s="599"/>
      <c r="J35" s="600"/>
      <c r="K35" s="601"/>
      <c r="L35" s="540"/>
      <c r="M35" s="602"/>
      <c r="N35" s="603"/>
    </row>
    <row r="36" spans="2:14" x14ac:dyDescent="0.25">
      <c r="B36" s="604" t="s">
        <v>93</v>
      </c>
      <c r="C36" s="605"/>
      <c r="D36" s="606"/>
      <c r="E36" s="607"/>
      <c r="F36" s="605"/>
      <c r="G36" s="606"/>
      <c r="H36" s="607"/>
      <c r="I36" s="605"/>
      <c r="J36" s="606"/>
      <c r="K36" s="607"/>
      <c r="L36" s="608"/>
      <c r="M36" s="609"/>
      <c r="N36" s="610"/>
    </row>
    <row r="37" spans="2:14" x14ac:dyDescent="0.25">
      <c r="B37" s="96"/>
      <c r="C37" s="132"/>
      <c r="D37" s="133"/>
      <c r="E37" s="134"/>
      <c r="F37" s="132"/>
      <c r="G37" s="133"/>
      <c r="H37" s="134"/>
      <c r="I37" s="132"/>
      <c r="J37" s="133"/>
      <c r="K37" s="134"/>
      <c r="L37" s="24"/>
      <c r="M37" s="611"/>
      <c r="N37" s="136"/>
    </row>
    <row r="38" spans="2:14" x14ac:dyDescent="0.25">
      <c r="B38" s="96" t="s">
        <v>139</v>
      </c>
      <c r="C38" s="21">
        <v>3</v>
      </c>
      <c r="D38" s="22">
        <v>3</v>
      </c>
      <c r="E38" s="23">
        <v>99</v>
      </c>
      <c r="F38" s="21">
        <v>4</v>
      </c>
      <c r="G38" s="22">
        <v>4</v>
      </c>
      <c r="H38" s="23">
        <v>132</v>
      </c>
      <c r="I38" s="21">
        <v>0</v>
      </c>
      <c r="J38" s="22">
        <v>6</v>
      </c>
      <c r="K38" s="23">
        <v>97</v>
      </c>
      <c r="L38" s="24">
        <f>SUM(E38,H38,K38)</f>
        <v>328</v>
      </c>
      <c r="M38" s="528"/>
      <c r="N38" s="24"/>
    </row>
    <row r="39" spans="2:14" x14ac:dyDescent="0.25">
      <c r="B39" s="96" t="s">
        <v>140</v>
      </c>
      <c r="C39" s="21">
        <v>2</v>
      </c>
      <c r="D39" s="22">
        <v>2</v>
      </c>
      <c r="E39" s="23">
        <v>66</v>
      </c>
      <c r="F39" s="21">
        <v>3</v>
      </c>
      <c r="G39" s="22">
        <v>3</v>
      </c>
      <c r="H39" s="23">
        <v>99</v>
      </c>
      <c r="I39" s="21">
        <v>0</v>
      </c>
      <c r="J39" s="22">
        <v>5</v>
      </c>
      <c r="K39" s="23">
        <v>80</v>
      </c>
      <c r="L39" s="24">
        <f>SUM(E39,H39,K39)</f>
        <v>245</v>
      </c>
      <c r="M39" s="528"/>
      <c r="N39" s="24"/>
    </row>
    <row r="40" spans="2:14" x14ac:dyDescent="0.25">
      <c r="B40" s="612" t="s">
        <v>141</v>
      </c>
      <c r="C40" s="613">
        <v>1</v>
      </c>
      <c r="D40" s="614">
        <v>2</v>
      </c>
      <c r="E40" s="615">
        <v>50</v>
      </c>
      <c r="F40" s="613">
        <v>0</v>
      </c>
      <c r="G40" s="614">
        <v>0</v>
      </c>
      <c r="H40" s="615">
        <v>0</v>
      </c>
      <c r="I40" s="613">
        <v>0</v>
      </c>
      <c r="J40" s="614">
        <v>0</v>
      </c>
      <c r="K40" s="615">
        <v>0</v>
      </c>
      <c r="L40" s="616">
        <f>SUM(E40)</f>
        <v>50</v>
      </c>
      <c r="M40" s="528"/>
      <c r="N40" s="617"/>
    </row>
    <row r="41" spans="2:14" x14ac:dyDescent="0.25">
      <c r="B41" s="618" t="s">
        <v>142</v>
      </c>
      <c r="C41" s="576">
        <v>0</v>
      </c>
      <c r="D41" s="577">
        <v>0</v>
      </c>
      <c r="E41" s="578">
        <v>0</v>
      </c>
      <c r="F41" s="576">
        <v>1</v>
      </c>
      <c r="G41" s="577">
        <v>1</v>
      </c>
      <c r="H41" s="578">
        <v>32</v>
      </c>
      <c r="I41" s="576">
        <v>0</v>
      </c>
      <c r="J41" s="577">
        <v>0</v>
      </c>
      <c r="K41" s="578">
        <v>0</v>
      </c>
      <c r="L41" s="579">
        <f>SUM(H41,E41,K41)</f>
        <v>32</v>
      </c>
      <c r="M41" s="528"/>
      <c r="N41" s="619"/>
    </row>
    <row r="42" spans="2:14" ht="15.75" thickBot="1" x14ac:dyDescent="0.3">
      <c r="B42" s="620"/>
      <c r="C42" s="621"/>
      <c r="D42" s="622"/>
      <c r="E42" s="623"/>
      <c r="F42" s="621"/>
      <c r="G42" s="622"/>
      <c r="H42" s="623"/>
      <c r="I42" s="621"/>
      <c r="J42" s="622"/>
      <c r="K42" s="623"/>
      <c r="L42" s="63"/>
      <c r="M42" s="624"/>
      <c r="N42" s="625"/>
    </row>
    <row r="43" spans="2:14" ht="15.75" thickBot="1" x14ac:dyDescent="0.3">
      <c r="B43" s="35" t="s">
        <v>38</v>
      </c>
      <c r="C43" s="36">
        <f>SUM(C36:C36)</f>
        <v>0</v>
      </c>
      <c r="D43" s="37">
        <f>SUM(D36:D36)</f>
        <v>0</v>
      </c>
      <c r="E43" s="37">
        <f>SUM(E37:E42)</f>
        <v>215</v>
      </c>
      <c r="F43" s="36">
        <f>SUM(F36:F36)</f>
        <v>0</v>
      </c>
      <c r="G43" s="37">
        <f>SUM(G36:G36)</f>
        <v>0</v>
      </c>
      <c r="H43" s="37">
        <f>SUM(H38:H42)</f>
        <v>263</v>
      </c>
      <c r="I43" s="534">
        <f>SUM(I36:I36)</f>
        <v>0</v>
      </c>
      <c r="J43" s="37">
        <f>SUM(J36:J36)</f>
        <v>0</v>
      </c>
      <c r="K43" s="37">
        <f>SUM(K38:K42)</f>
        <v>177</v>
      </c>
      <c r="L43" s="37">
        <f>SUM(L38:L42)</f>
        <v>655</v>
      </c>
      <c r="M43" s="626">
        <v>655</v>
      </c>
      <c r="N43" s="39">
        <v>27</v>
      </c>
    </row>
    <row r="44" spans="2:14" x14ac:dyDescent="0.25">
      <c r="B44" s="53"/>
      <c r="C44" s="54"/>
      <c r="D44" s="55"/>
      <c r="E44" s="56"/>
      <c r="F44" s="54"/>
      <c r="G44" s="55"/>
      <c r="H44" s="627"/>
      <c r="I44" s="54"/>
      <c r="J44" s="55"/>
      <c r="K44" s="56"/>
      <c r="L44" s="628"/>
      <c r="M44" s="629"/>
      <c r="N44" s="57"/>
    </row>
    <row r="45" spans="2:14" x14ac:dyDescent="0.25">
      <c r="B45" s="604" t="s">
        <v>39</v>
      </c>
      <c r="C45" s="630"/>
      <c r="D45" s="631"/>
      <c r="E45" s="632"/>
      <c r="F45" s="630"/>
      <c r="G45" s="631"/>
      <c r="H45" s="633"/>
      <c r="I45" s="630"/>
      <c r="J45" s="631"/>
      <c r="K45" s="632"/>
      <c r="L45" s="634">
        <f>SUM(K46,H46,E46)</f>
        <v>912</v>
      </c>
      <c r="M45" s="635">
        <v>912</v>
      </c>
      <c r="N45" s="636">
        <v>37</v>
      </c>
    </row>
    <row r="46" spans="2:14" x14ac:dyDescent="0.25">
      <c r="B46" s="20" t="s">
        <v>98</v>
      </c>
      <c r="C46" s="21">
        <v>0</v>
      </c>
      <c r="D46" s="116">
        <v>7.6</v>
      </c>
      <c r="E46" s="23">
        <v>114</v>
      </c>
      <c r="F46" s="637">
        <v>7.6</v>
      </c>
      <c r="G46" s="22">
        <v>0</v>
      </c>
      <c r="H46" s="638">
        <v>114</v>
      </c>
      <c r="I46" s="21">
        <v>38</v>
      </c>
      <c r="J46" s="116">
        <v>0</v>
      </c>
      <c r="K46" s="23">
        <v>684</v>
      </c>
      <c r="L46" s="639">
        <f>SUM(E46,H46,K46)</f>
        <v>912</v>
      </c>
      <c r="M46" s="640"/>
      <c r="N46" s="117"/>
    </row>
    <row r="47" spans="2:14" ht="21.75" customHeight="1" x14ac:dyDescent="0.25">
      <c r="B47" s="27" t="s">
        <v>154</v>
      </c>
      <c r="C47" s="21"/>
      <c r="D47" s="116"/>
      <c r="E47" s="23"/>
      <c r="F47" s="637"/>
      <c r="G47" s="116"/>
      <c r="H47" s="638"/>
      <c r="I47" s="21"/>
      <c r="J47" s="22"/>
      <c r="K47" s="23"/>
      <c r="L47" s="639"/>
      <c r="M47" s="640"/>
      <c r="N47" s="117"/>
    </row>
    <row r="48" spans="2:14" x14ac:dyDescent="0.25">
      <c r="B48" s="20" t="s">
        <v>155</v>
      </c>
      <c r="C48" s="21"/>
      <c r="D48" s="116"/>
      <c r="E48" s="23"/>
      <c r="F48" s="637"/>
      <c r="G48" s="116"/>
      <c r="H48" s="638"/>
      <c r="I48" s="21"/>
      <c r="J48" s="22"/>
      <c r="K48" s="23"/>
      <c r="L48" s="639"/>
      <c r="M48" s="640"/>
      <c r="N48" s="117"/>
    </row>
    <row r="49" spans="2:14" ht="20.25" customHeight="1" x14ac:dyDescent="0.25">
      <c r="B49" s="27" t="s">
        <v>156</v>
      </c>
      <c r="C49" s="21"/>
      <c r="D49" s="22"/>
      <c r="E49" s="23"/>
      <c r="F49" s="21"/>
      <c r="G49" s="22"/>
      <c r="H49" s="638"/>
      <c r="I49" s="21"/>
      <c r="J49" s="22"/>
      <c r="K49" s="23"/>
      <c r="L49" s="639"/>
      <c r="M49" s="640"/>
      <c r="N49" s="24"/>
    </row>
    <row r="50" spans="2:14" x14ac:dyDescent="0.25">
      <c r="B50" s="641"/>
      <c r="C50" s="21"/>
      <c r="D50" s="22"/>
      <c r="E50" s="23"/>
      <c r="F50" s="21"/>
      <c r="G50" s="22"/>
      <c r="H50" s="638"/>
      <c r="I50" s="21"/>
      <c r="J50" s="22"/>
      <c r="K50" s="23"/>
      <c r="L50" s="639"/>
      <c r="M50" s="528"/>
      <c r="N50" s="24"/>
    </row>
    <row r="51" spans="2:14" x14ac:dyDescent="0.25">
      <c r="B51" s="642" t="s">
        <v>143</v>
      </c>
      <c r="C51" s="643"/>
      <c r="D51" s="644"/>
      <c r="E51" s="645">
        <v>65</v>
      </c>
      <c r="F51" s="643"/>
      <c r="G51" s="644"/>
      <c r="H51" s="646">
        <v>65</v>
      </c>
      <c r="I51" s="643"/>
      <c r="J51" s="644"/>
      <c r="K51" s="645">
        <v>30</v>
      </c>
      <c r="L51" s="634">
        <f>SUM(K51,E51,H51)</f>
        <v>160</v>
      </c>
      <c r="M51" s="635">
        <v>160</v>
      </c>
      <c r="N51" s="636">
        <f>SUM(N52:N53)</f>
        <v>8</v>
      </c>
    </row>
    <row r="52" spans="2:14" x14ac:dyDescent="0.25">
      <c r="B52" s="20" t="s">
        <v>102</v>
      </c>
      <c r="C52" s="21"/>
      <c r="D52" s="22"/>
      <c r="E52" s="23">
        <v>0</v>
      </c>
      <c r="F52" s="21"/>
      <c r="G52" s="22"/>
      <c r="H52" s="638">
        <v>0</v>
      </c>
      <c r="I52" s="21"/>
      <c r="J52" s="22"/>
      <c r="K52" s="23">
        <v>30</v>
      </c>
      <c r="L52" s="639">
        <f>SUM(E52:K52)</f>
        <v>30</v>
      </c>
      <c r="M52" s="528">
        <v>30</v>
      </c>
      <c r="N52" s="117">
        <v>2</v>
      </c>
    </row>
    <row r="53" spans="2:14" x14ac:dyDescent="0.25">
      <c r="B53" s="20" t="s">
        <v>43</v>
      </c>
      <c r="C53" s="21"/>
      <c r="D53" s="22"/>
      <c r="E53" s="23">
        <v>65</v>
      </c>
      <c r="F53" s="21"/>
      <c r="G53" s="22"/>
      <c r="H53" s="638">
        <v>65</v>
      </c>
      <c r="I53" s="21"/>
      <c r="J53" s="22"/>
      <c r="K53" s="23">
        <v>0</v>
      </c>
      <c r="L53" s="639">
        <f>SUM(C53:K53)</f>
        <v>130</v>
      </c>
      <c r="M53" s="528">
        <v>130</v>
      </c>
      <c r="N53" s="117">
        <v>6</v>
      </c>
    </row>
    <row r="54" spans="2:14" x14ac:dyDescent="0.25">
      <c r="B54" s="20"/>
      <c r="C54" s="21"/>
      <c r="D54" s="22"/>
      <c r="E54" s="23"/>
      <c r="F54" s="21"/>
      <c r="G54" s="22"/>
      <c r="H54" s="23"/>
      <c r="I54" s="21"/>
      <c r="J54" s="22"/>
      <c r="K54" s="23"/>
      <c r="L54" s="639"/>
      <c r="M54" s="647"/>
      <c r="N54" s="135"/>
    </row>
    <row r="55" spans="2:14" x14ac:dyDescent="0.25">
      <c r="B55" s="604" t="s">
        <v>44</v>
      </c>
      <c r="C55" s="643"/>
      <c r="D55" s="644"/>
      <c r="E55" s="645"/>
      <c r="F55" s="643"/>
      <c r="G55" s="644"/>
      <c r="H55" s="645"/>
      <c r="I55" s="643"/>
      <c r="J55" s="644"/>
      <c r="K55" s="645"/>
      <c r="L55" s="634"/>
      <c r="M55" s="648"/>
      <c r="N55" s="610"/>
    </row>
    <row r="56" spans="2:14" x14ac:dyDescent="0.25">
      <c r="B56" s="793"/>
      <c r="C56" s="840"/>
      <c r="D56" s="841"/>
      <c r="E56" s="842"/>
      <c r="F56" s="840"/>
      <c r="G56" s="841"/>
      <c r="H56" s="842"/>
      <c r="I56" s="840"/>
      <c r="J56" s="841"/>
      <c r="K56" s="842"/>
      <c r="L56" s="843"/>
      <c r="M56" s="844"/>
      <c r="N56" s="845"/>
    </row>
    <row r="57" spans="2:14" x14ac:dyDescent="0.25">
      <c r="B57" s="847" t="s">
        <v>203</v>
      </c>
      <c r="C57" s="614">
        <v>0</v>
      </c>
      <c r="D57" s="614">
        <v>0</v>
      </c>
      <c r="E57" s="614">
        <v>0</v>
      </c>
      <c r="F57" s="614">
        <v>0</v>
      </c>
      <c r="G57" s="614">
        <v>0</v>
      </c>
      <c r="H57" s="614">
        <v>0</v>
      </c>
      <c r="I57" s="614">
        <v>3</v>
      </c>
      <c r="J57" s="614">
        <v>0</v>
      </c>
      <c r="K57" s="614">
        <v>50</v>
      </c>
      <c r="L57" s="614">
        <v>50</v>
      </c>
      <c r="M57" s="848"/>
      <c r="N57" s="614">
        <v>2</v>
      </c>
    </row>
    <row r="58" spans="2:14" x14ac:dyDescent="0.25">
      <c r="B58" s="847" t="s">
        <v>144</v>
      </c>
      <c r="C58" s="577">
        <v>0</v>
      </c>
      <c r="D58" s="577">
        <v>0</v>
      </c>
      <c r="E58" s="577">
        <v>0</v>
      </c>
      <c r="F58" s="849">
        <v>0</v>
      </c>
      <c r="G58" s="849">
        <v>1</v>
      </c>
      <c r="H58" s="849">
        <v>17</v>
      </c>
      <c r="I58" s="577">
        <v>0</v>
      </c>
      <c r="J58" s="577">
        <v>0</v>
      </c>
      <c r="K58" s="577">
        <v>0</v>
      </c>
      <c r="L58" s="577">
        <f>SUM(E58,H58,K58)</f>
        <v>17</v>
      </c>
      <c r="M58" s="850"/>
      <c r="N58" s="577">
        <v>2</v>
      </c>
    </row>
    <row r="59" spans="2:14" x14ac:dyDescent="0.25">
      <c r="B59" s="851" t="s">
        <v>204</v>
      </c>
      <c r="C59" s="577">
        <v>0</v>
      </c>
      <c r="D59" s="577">
        <v>0</v>
      </c>
      <c r="E59" s="577">
        <v>0</v>
      </c>
      <c r="F59" s="577">
        <v>0</v>
      </c>
      <c r="G59" s="577">
        <v>2</v>
      </c>
      <c r="H59" s="577">
        <v>32</v>
      </c>
      <c r="I59" s="577">
        <v>0</v>
      </c>
      <c r="J59" s="577">
        <v>2</v>
      </c>
      <c r="K59" s="577">
        <v>33</v>
      </c>
      <c r="L59" s="577">
        <f>SUM(H59,K59)</f>
        <v>65</v>
      </c>
      <c r="M59" s="850"/>
      <c r="N59" s="577"/>
    </row>
    <row r="60" spans="2:14" x14ac:dyDescent="0.25">
      <c r="B60" s="851" t="s">
        <v>145</v>
      </c>
      <c r="C60" s="577">
        <v>0</v>
      </c>
      <c r="D60" s="577">
        <v>0</v>
      </c>
      <c r="E60" s="577">
        <v>0</v>
      </c>
      <c r="F60" s="577">
        <v>0</v>
      </c>
      <c r="G60" s="577">
        <v>0</v>
      </c>
      <c r="H60" s="577">
        <v>0</v>
      </c>
      <c r="I60" s="577">
        <v>3</v>
      </c>
      <c r="J60" s="577">
        <v>2</v>
      </c>
      <c r="K60" s="577">
        <v>88</v>
      </c>
      <c r="L60" s="577">
        <v>88</v>
      </c>
      <c r="M60" s="850"/>
      <c r="N60" s="577">
        <v>3</v>
      </c>
    </row>
    <row r="61" spans="2:14" x14ac:dyDescent="0.25">
      <c r="B61" s="851" t="s">
        <v>146</v>
      </c>
      <c r="C61" s="577">
        <v>0</v>
      </c>
      <c r="D61" s="577">
        <v>0</v>
      </c>
      <c r="E61" s="577">
        <v>0</v>
      </c>
      <c r="F61" s="577">
        <v>0</v>
      </c>
      <c r="G61" s="577">
        <v>0</v>
      </c>
      <c r="H61" s="577">
        <v>0</v>
      </c>
      <c r="I61" s="577">
        <v>3</v>
      </c>
      <c r="J61" s="577">
        <v>3</v>
      </c>
      <c r="K61" s="577">
        <v>99</v>
      </c>
      <c r="L61" s="577">
        <f>SUM(K61)</f>
        <v>99</v>
      </c>
      <c r="M61" s="852"/>
      <c r="N61" s="577">
        <v>2</v>
      </c>
    </row>
    <row r="62" spans="2:14" x14ac:dyDescent="0.25">
      <c r="B62" s="851" t="s">
        <v>202</v>
      </c>
      <c r="C62" s="577">
        <v>0</v>
      </c>
      <c r="D62" s="577">
        <v>0</v>
      </c>
      <c r="E62" s="577">
        <v>0</v>
      </c>
      <c r="F62" s="577">
        <v>0</v>
      </c>
      <c r="G62" s="577">
        <v>1</v>
      </c>
      <c r="H62" s="577">
        <v>17</v>
      </c>
      <c r="I62" s="577">
        <v>0</v>
      </c>
      <c r="J62" s="577">
        <v>0</v>
      </c>
      <c r="K62" s="577">
        <v>0</v>
      </c>
      <c r="L62" s="577">
        <v>49</v>
      </c>
      <c r="M62" s="852"/>
      <c r="N62" s="577"/>
    </row>
    <row r="63" spans="2:14" x14ac:dyDescent="0.25">
      <c r="B63" s="851" t="s">
        <v>205</v>
      </c>
      <c r="C63" s="577">
        <v>0</v>
      </c>
      <c r="D63" s="577">
        <v>0</v>
      </c>
      <c r="E63" s="577">
        <v>0</v>
      </c>
      <c r="F63" s="577">
        <v>0</v>
      </c>
      <c r="G63" s="577">
        <v>2</v>
      </c>
      <c r="H63" s="577">
        <v>32</v>
      </c>
      <c r="I63" s="577">
        <v>0</v>
      </c>
      <c r="J63" s="577">
        <v>0</v>
      </c>
      <c r="K63" s="577">
        <v>0</v>
      </c>
      <c r="L63" s="577"/>
      <c r="M63" s="852"/>
      <c r="N63" s="577"/>
    </row>
    <row r="64" spans="2:14" ht="15.75" thickBot="1" x14ac:dyDescent="0.3">
      <c r="B64" s="10" t="s">
        <v>147</v>
      </c>
      <c r="C64" s="652">
        <v>2</v>
      </c>
      <c r="D64" s="653">
        <v>2</v>
      </c>
      <c r="E64" s="654">
        <v>66</v>
      </c>
      <c r="F64" s="653">
        <v>0</v>
      </c>
      <c r="G64" s="655">
        <v>0</v>
      </c>
      <c r="H64" s="654">
        <f>SUM(F64,G64)</f>
        <v>0</v>
      </c>
      <c r="I64" s="652">
        <v>0</v>
      </c>
      <c r="J64" s="655">
        <v>0</v>
      </c>
      <c r="K64" s="654">
        <v>0</v>
      </c>
      <c r="L64" s="846">
        <f>SUM(E64,H64,K64)</f>
        <v>66</v>
      </c>
      <c r="M64" s="656"/>
      <c r="N64" s="529">
        <v>2</v>
      </c>
    </row>
    <row r="65" spans="2:14" x14ac:dyDescent="0.25">
      <c r="B65" s="20" t="s">
        <v>164</v>
      </c>
      <c r="C65" s="21">
        <v>0</v>
      </c>
      <c r="D65" s="527">
        <v>0</v>
      </c>
      <c r="E65" s="23">
        <v>0</v>
      </c>
      <c r="F65" s="527">
        <v>0</v>
      </c>
      <c r="G65" s="527">
        <v>0</v>
      </c>
      <c r="H65" s="23">
        <v>0</v>
      </c>
      <c r="I65" s="21">
        <v>1</v>
      </c>
      <c r="J65" s="527">
        <v>1</v>
      </c>
      <c r="K65" s="23">
        <v>32</v>
      </c>
      <c r="L65" s="639">
        <f>SUM(K65)</f>
        <v>32</v>
      </c>
      <c r="M65" s="640"/>
      <c r="N65" s="117">
        <v>2</v>
      </c>
    </row>
    <row r="66" spans="2:14" x14ac:dyDescent="0.25">
      <c r="B66" s="20" t="s">
        <v>148</v>
      </c>
      <c r="C66" s="21">
        <v>2</v>
      </c>
      <c r="D66" s="22">
        <v>1</v>
      </c>
      <c r="E66" s="23">
        <v>48</v>
      </c>
      <c r="F66" s="527">
        <v>1</v>
      </c>
      <c r="G66" s="22">
        <v>1</v>
      </c>
      <c r="H66" s="23">
        <v>33</v>
      </c>
      <c r="I66" s="21">
        <v>1</v>
      </c>
      <c r="J66" s="22">
        <v>1</v>
      </c>
      <c r="K66" s="23">
        <v>32</v>
      </c>
      <c r="L66" s="657">
        <f>SUM(K66)</f>
        <v>32</v>
      </c>
      <c r="M66" s="640"/>
      <c r="N66" s="658">
        <v>5</v>
      </c>
    </row>
    <row r="67" spans="2:14" x14ac:dyDescent="0.25">
      <c r="B67" s="20" t="s">
        <v>149</v>
      </c>
      <c r="C67" s="21">
        <v>0</v>
      </c>
      <c r="D67" s="22">
        <v>0</v>
      </c>
      <c r="E67" s="23">
        <v>0</v>
      </c>
      <c r="F67" s="527">
        <v>2</v>
      </c>
      <c r="G67" s="22">
        <v>2</v>
      </c>
      <c r="H67" s="23">
        <v>76</v>
      </c>
      <c r="I67" s="21">
        <v>0</v>
      </c>
      <c r="J67" s="22">
        <v>0</v>
      </c>
      <c r="K67" s="23">
        <v>0</v>
      </c>
      <c r="L67" s="657">
        <f>SUM(E67,H67,K67)</f>
        <v>76</v>
      </c>
      <c r="M67" s="640"/>
      <c r="N67" s="117">
        <v>2</v>
      </c>
    </row>
    <row r="68" spans="2:14" ht="15.75" thickBot="1" x14ac:dyDescent="0.3">
      <c r="B68" s="659" t="s">
        <v>165</v>
      </c>
      <c r="C68" s="660"/>
      <c r="D68" s="661"/>
      <c r="E68" s="662"/>
      <c r="F68" s="663"/>
      <c r="G68" s="664"/>
      <c r="H68" s="665"/>
      <c r="I68" s="660">
        <v>1</v>
      </c>
      <c r="J68" s="666">
        <v>1</v>
      </c>
      <c r="K68" s="662">
        <v>32</v>
      </c>
      <c r="L68" s="667">
        <f>SUM(K68)</f>
        <v>32</v>
      </c>
      <c r="M68" s="668"/>
      <c r="N68" s="669"/>
    </row>
    <row r="69" spans="2:14" ht="15.75" thickBot="1" x14ac:dyDescent="0.3">
      <c r="B69" s="670" t="s">
        <v>49</v>
      </c>
      <c r="C69" s="126">
        <f t="shared" ref="C69:H69" si="4">SUM(C57:C67)</f>
        <v>4</v>
      </c>
      <c r="D69" s="127">
        <f t="shared" si="4"/>
        <v>3</v>
      </c>
      <c r="E69" s="127">
        <f t="shared" si="4"/>
        <v>114</v>
      </c>
      <c r="F69" s="126">
        <f t="shared" si="4"/>
        <v>3</v>
      </c>
      <c r="G69" s="126">
        <f t="shared" si="4"/>
        <v>9</v>
      </c>
      <c r="H69" s="128">
        <f t="shared" si="4"/>
        <v>207</v>
      </c>
      <c r="I69" s="126">
        <f>SUM(I57:I68)</f>
        <v>12</v>
      </c>
      <c r="J69" s="126">
        <f>SUM(J57:J68)</f>
        <v>10</v>
      </c>
      <c r="K69" s="128">
        <f>SUM(K57:K68)</f>
        <v>366</v>
      </c>
      <c r="L69" s="671">
        <f>SUM(L57:L68)</f>
        <v>606</v>
      </c>
      <c r="M69" s="651">
        <v>606</v>
      </c>
      <c r="N69" s="672">
        <v>29</v>
      </c>
    </row>
    <row r="70" spans="2:14" x14ac:dyDescent="0.25">
      <c r="B70" s="504"/>
      <c r="C70" s="21"/>
      <c r="D70" s="22"/>
      <c r="E70" s="23"/>
      <c r="F70" s="21"/>
      <c r="G70" s="22"/>
      <c r="H70" s="23"/>
      <c r="I70" s="21"/>
      <c r="J70" s="22"/>
      <c r="K70" s="23"/>
      <c r="L70" s="26"/>
      <c r="M70" s="673"/>
      <c r="N70" s="674"/>
    </row>
    <row r="71" spans="2:14" x14ac:dyDescent="0.25">
      <c r="B71" s="675" t="s">
        <v>50</v>
      </c>
      <c r="C71" s="107">
        <f>SUM(C18,C33,C69)</f>
        <v>30</v>
      </c>
      <c r="D71" s="108">
        <f>SUM(D18,D33,D69)</f>
        <v>29</v>
      </c>
      <c r="E71" s="109"/>
      <c r="F71" s="107">
        <f>SUM(F34,F69)</f>
        <v>31</v>
      </c>
      <c r="G71" s="108">
        <f>SUM(G69,G34)</f>
        <v>34</v>
      </c>
      <c r="H71" s="109"/>
      <c r="I71" s="107">
        <f>SUM(I69,I34)</f>
        <v>24</v>
      </c>
      <c r="J71" s="108">
        <f>SUM(J34,J69)</f>
        <v>23</v>
      </c>
      <c r="K71" s="109"/>
      <c r="L71" s="110"/>
      <c r="M71" s="647"/>
      <c r="N71" s="131"/>
    </row>
    <row r="72" spans="2:14" x14ac:dyDescent="0.25">
      <c r="B72" s="504"/>
      <c r="C72" s="21"/>
      <c r="D72" s="22"/>
      <c r="E72" s="23"/>
      <c r="F72" s="21"/>
      <c r="G72" s="22"/>
      <c r="H72" s="23"/>
      <c r="I72" s="21"/>
      <c r="J72" s="22"/>
      <c r="K72" s="23"/>
      <c r="L72" s="26"/>
      <c r="M72" s="647"/>
      <c r="N72" s="135"/>
    </row>
    <row r="73" spans="2:14" x14ac:dyDescent="0.25">
      <c r="B73" s="504" t="s">
        <v>105</v>
      </c>
      <c r="C73" s="676"/>
      <c r="D73" s="677"/>
      <c r="E73" s="678"/>
      <c r="F73" s="676"/>
      <c r="G73" s="677"/>
      <c r="H73" s="678"/>
      <c r="I73" s="676"/>
      <c r="J73" s="677"/>
      <c r="K73" s="678"/>
      <c r="L73" s="679"/>
      <c r="M73" s="647"/>
      <c r="N73" s="117">
        <v>2</v>
      </c>
    </row>
    <row r="74" spans="2:14" x14ac:dyDescent="0.25">
      <c r="B74" s="526" t="s">
        <v>106</v>
      </c>
      <c r="C74" s="639"/>
      <c r="D74" s="22"/>
      <c r="E74" s="26">
        <v>33</v>
      </c>
      <c r="F74" s="639"/>
      <c r="G74" s="22"/>
      <c r="H74" s="26">
        <v>33</v>
      </c>
      <c r="I74" s="639"/>
      <c r="J74" s="22"/>
      <c r="K74" s="26">
        <v>16</v>
      </c>
      <c r="L74" s="118">
        <f>E74+H74+K74</f>
        <v>82</v>
      </c>
      <c r="M74" s="680"/>
      <c r="N74" s="135"/>
    </row>
    <row r="75" spans="2:14" x14ac:dyDescent="0.25">
      <c r="B75" s="526" t="s">
        <v>53</v>
      </c>
      <c r="C75" s="639"/>
      <c r="D75" s="22"/>
      <c r="E75" s="26">
        <v>3</v>
      </c>
      <c r="F75" s="639"/>
      <c r="G75" s="22"/>
      <c r="H75" s="26">
        <v>3</v>
      </c>
      <c r="I75" s="639"/>
      <c r="J75" s="22"/>
      <c r="K75" s="26">
        <v>18</v>
      </c>
      <c r="L75" s="118">
        <f>E75+H75+K75</f>
        <v>24</v>
      </c>
      <c r="M75" s="680"/>
      <c r="N75" s="135"/>
    </row>
    <row r="76" spans="2:14" x14ac:dyDescent="0.25">
      <c r="B76" s="526" t="s">
        <v>54</v>
      </c>
      <c r="C76" s="639"/>
      <c r="D76" s="22"/>
      <c r="E76" s="26">
        <v>2</v>
      </c>
      <c r="F76" s="639"/>
      <c r="G76" s="22"/>
      <c r="H76" s="26">
        <v>2</v>
      </c>
      <c r="I76" s="639"/>
      <c r="J76" s="22"/>
      <c r="K76" s="26">
        <v>1</v>
      </c>
      <c r="L76" s="118">
        <f>E76+H76+K76</f>
        <v>5</v>
      </c>
      <c r="M76" s="647"/>
      <c r="N76" s="135"/>
    </row>
    <row r="77" spans="2:14" ht="15.75" thickBot="1" x14ac:dyDescent="0.3">
      <c r="B77" s="681" t="s">
        <v>55</v>
      </c>
      <c r="C77" s="650"/>
      <c r="D77" s="649"/>
      <c r="E77" s="682">
        <f>SUM(E74:E76)</f>
        <v>38</v>
      </c>
      <c r="F77" s="650"/>
      <c r="G77" s="649"/>
      <c r="H77" s="682">
        <f>SUM(H74:H76)</f>
        <v>38</v>
      </c>
      <c r="I77" s="650"/>
      <c r="J77" s="649"/>
      <c r="K77" s="682">
        <f>SUM(K74:K76)</f>
        <v>35</v>
      </c>
      <c r="L77" s="682">
        <f>SUM(L74:L76)</f>
        <v>111</v>
      </c>
      <c r="M77" s="554"/>
      <c r="N77" s="111"/>
    </row>
    <row r="78" spans="2:14" ht="15.75" thickBot="1" x14ac:dyDescent="0.3">
      <c r="B78" s="683" t="s">
        <v>107</v>
      </c>
      <c r="C78" s="683"/>
      <c r="D78" s="684"/>
      <c r="E78" s="685"/>
      <c r="F78" s="686"/>
      <c r="G78" s="684"/>
      <c r="H78" s="685"/>
      <c r="I78" s="683"/>
      <c r="J78" s="684"/>
      <c r="K78" s="685"/>
      <c r="L78" s="687">
        <v>180</v>
      </c>
      <c r="M78" s="688">
        <v>180</v>
      </c>
      <c r="N78" s="687">
        <f>SUM(N18,N33,N43,N45,N51,N69,N73)</f>
        <v>207</v>
      </c>
    </row>
    <row r="79" spans="2:14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689"/>
      <c r="M79" s="690"/>
      <c r="N79" s="689"/>
    </row>
    <row r="80" spans="2:14" x14ac:dyDescent="0.25">
      <c r="B80" s="2" t="s">
        <v>150</v>
      </c>
      <c r="C80" s="1"/>
      <c r="D80" s="1"/>
      <c r="E80" s="1"/>
      <c r="F80" s="1"/>
      <c r="G80" s="1"/>
      <c r="H80" s="1"/>
      <c r="I80" s="1"/>
      <c r="J80" s="1"/>
      <c r="K80" s="1"/>
      <c r="L80" s="1"/>
      <c r="M80" s="505"/>
      <c r="N80" s="506"/>
    </row>
    <row r="81" spans="2:14" x14ac:dyDescent="0.25">
      <c r="B81" s="2" t="s">
        <v>151</v>
      </c>
      <c r="C81" s="1"/>
      <c r="D81" s="1"/>
      <c r="E81" s="1"/>
      <c r="F81" s="1"/>
      <c r="G81" s="1"/>
      <c r="H81" s="1"/>
      <c r="I81" s="1"/>
      <c r="J81" s="1"/>
      <c r="K81" s="1"/>
      <c r="L81" s="1"/>
      <c r="M81" s="505"/>
      <c r="N81" s="506"/>
    </row>
    <row r="82" spans="2:14" x14ac:dyDescent="0.25">
      <c r="B82" s="2" t="s">
        <v>152</v>
      </c>
      <c r="C82" s="1"/>
      <c r="D82" s="1"/>
      <c r="E82" s="1"/>
      <c r="F82" s="1"/>
      <c r="G82" s="1"/>
      <c r="H82" s="1"/>
      <c r="I82" s="1"/>
      <c r="J82" s="1"/>
      <c r="K82" s="1"/>
      <c r="L82" s="1"/>
      <c r="M82" s="505"/>
      <c r="N82" s="506"/>
    </row>
    <row r="83" spans="2:14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505"/>
      <c r="N83" s="506"/>
    </row>
    <row r="84" spans="2:14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505"/>
      <c r="N84" s="506"/>
    </row>
    <row r="85" spans="2:14" x14ac:dyDescent="0.25">
      <c r="B85" s="1" t="s">
        <v>108</v>
      </c>
      <c r="C85" s="1"/>
      <c r="D85" s="1611"/>
      <c r="E85" s="1611"/>
      <c r="F85" s="1"/>
      <c r="G85" s="1"/>
      <c r="H85" s="1"/>
      <c r="I85" s="1"/>
      <c r="J85" s="1"/>
      <c r="K85" s="1"/>
      <c r="L85" s="1"/>
      <c r="M85" s="505"/>
      <c r="N85" s="506"/>
    </row>
    <row r="86" spans="2:14" x14ac:dyDescent="0.25">
      <c r="B86" s="1" t="s">
        <v>109</v>
      </c>
      <c r="C86" s="1"/>
      <c r="D86" s="1611"/>
      <c r="E86" s="1611"/>
      <c r="F86" s="1"/>
      <c r="G86" s="1"/>
      <c r="H86" s="1"/>
      <c r="I86" s="1"/>
      <c r="J86" s="1"/>
      <c r="K86" s="1"/>
      <c r="L86" s="1"/>
      <c r="M86" s="505"/>
      <c r="N86" s="506"/>
    </row>
    <row r="87" spans="2:14" x14ac:dyDescent="0.25">
      <c r="B87" s="1" t="s">
        <v>110</v>
      </c>
      <c r="C87" s="1"/>
      <c r="D87" s="691"/>
      <c r="E87" s="691"/>
      <c r="F87" s="1"/>
      <c r="G87" s="1"/>
      <c r="H87" s="1"/>
      <c r="I87" s="1"/>
      <c r="J87" s="1"/>
      <c r="K87" s="1"/>
      <c r="L87" s="1"/>
      <c r="M87" s="505"/>
      <c r="N87" s="506"/>
    </row>
    <row r="88" spans="2:14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505"/>
      <c r="N88" s="506"/>
    </row>
  </sheetData>
  <mergeCells count="7">
    <mergeCell ref="D86:E86"/>
    <mergeCell ref="B3:N3"/>
    <mergeCell ref="C4:L4"/>
    <mergeCell ref="L6:L8"/>
    <mergeCell ref="M6:M8"/>
    <mergeCell ref="N6:N8"/>
    <mergeCell ref="D85:E85"/>
  </mergeCells>
  <conditionalFormatting sqref="M10:N19">
    <cfRule type="cellIs" dxfId="15" priority="1" stopIfTrue="1" operator="lessThan">
      <formula>0</formula>
    </cfRule>
  </conditionalFormatting>
  <conditionalFormatting sqref="M35:N37 N40:N41">
    <cfRule type="cellIs" dxfId="14" priority="3" stopIfTrue="1" operator="lessThan">
      <formula>0</formula>
    </cfRule>
  </conditionalFormatting>
  <conditionalFormatting sqref="M42:N54">
    <cfRule type="cellIs" dxfId="13" priority="2" stopIfTrue="1" operator="lessThan">
      <formula>0</formula>
    </cfRule>
  </conditionalFormatting>
  <conditionalFormatting sqref="M70:N73">
    <cfRule type="cellIs" dxfId="12" priority="4" stopIfTrue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6" orientation="portrait" r:id="rId1"/>
  <ignoredErrors>
    <ignoredError sqref="L64 L67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5456C-AB06-41F3-AC91-53D0A9E9CA58}">
  <sheetPr>
    <tabColor rgb="FF92D050"/>
    <pageSetUpPr fitToPage="1"/>
  </sheetPr>
  <dimension ref="A1:J81"/>
  <sheetViews>
    <sheetView zoomScale="91" workbookViewId="0">
      <selection activeCell="L37" sqref="L37"/>
    </sheetView>
  </sheetViews>
  <sheetFormatPr defaultRowHeight="15" x14ac:dyDescent="0.25"/>
  <cols>
    <col min="1" max="1" width="40.42578125" customWidth="1"/>
    <col min="9" max="9" width="9.140625" style="1502"/>
    <col min="12" max="12" width="11.42578125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453"/>
      <c r="J1" s="1"/>
    </row>
    <row r="2" spans="1:10" x14ac:dyDescent="0.25">
      <c r="A2" s="1629" t="s">
        <v>315</v>
      </c>
      <c r="B2" s="1629"/>
      <c r="C2" s="1629"/>
      <c r="D2" s="1629"/>
      <c r="E2" s="1629"/>
      <c r="F2" s="1629"/>
      <c r="G2" s="1629"/>
      <c r="H2" s="1629"/>
      <c r="I2" s="1629"/>
      <c r="J2" s="1629"/>
    </row>
    <row r="3" spans="1:10" x14ac:dyDescent="0.25">
      <c r="A3" s="3"/>
      <c r="B3" s="3"/>
      <c r="C3" s="3"/>
      <c r="D3" s="3"/>
      <c r="E3" s="3"/>
      <c r="F3" s="3"/>
      <c r="G3" s="3"/>
      <c r="H3" s="3"/>
      <c r="I3" s="1454"/>
      <c r="J3" s="4"/>
    </row>
    <row r="4" spans="1:10" ht="15.75" thickBot="1" x14ac:dyDescent="0.3">
      <c r="A4" s="1630" t="s">
        <v>0</v>
      </c>
      <c r="B4" s="1631"/>
      <c r="C4" s="1631"/>
      <c r="D4" s="1631"/>
      <c r="E4" s="1631"/>
      <c r="F4" s="1631"/>
      <c r="G4" s="1631"/>
      <c r="H4" s="1631"/>
      <c r="I4" s="1631"/>
      <c r="J4" s="1632"/>
    </row>
    <row r="5" spans="1:10" x14ac:dyDescent="0.25">
      <c r="A5" s="5"/>
      <c r="B5" s="1633" t="s">
        <v>1</v>
      </c>
      <c r="C5" s="1634"/>
      <c r="D5" s="1635"/>
      <c r="E5" s="1633" t="s">
        <v>2</v>
      </c>
      <c r="F5" s="1634"/>
      <c r="G5" s="1635"/>
      <c r="H5" s="1636" t="s">
        <v>3</v>
      </c>
      <c r="I5" s="1639" t="s">
        <v>4</v>
      </c>
      <c r="J5" s="1623" t="s">
        <v>5</v>
      </c>
    </row>
    <row r="6" spans="1:10" x14ac:dyDescent="0.25">
      <c r="A6" s="6" t="s">
        <v>6</v>
      </c>
      <c r="B6" s="7" t="s">
        <v>7</v>
      </c>
      <c r="C6" s="8"/>
      <c r="D6" s="9"/>
      <c r="E6" s="7" t="s">
        <v>7</v>
      </c>
      <c r="F6" s="8"/>
      <c r="G6" s="9"/>
      <c r="H6" s="1637"/>
      <c r="I6" s="1640"/>
      <c r="J6" s="1642"/>
    </row>
    <row r="7" spans="1:10" ht="33" customHeight="1" x14ac:dyDescent="0.25">
      <c r="A7" s="10"/>
      <c r="B7" s="11" t="s">
        <v>8</v>
      </c>
      <c r="C7" s="12" t="s">
        <v>9</v>
      </c>
      <c r="D7" s="13" t="s">
        <v>10</v>
      </c>
      <c r="E7" s="11" t="s">
        <v>8</v>
      </c>
      <c r="F7" s="12" t="s">
        <v>9</v>
      </c>
      <c r="G7" s="13" t="s">
        <v>10</v>
      </c>
      <c r="H7" s="1638"/>
      <c r="I7" s="1641"/>
      <c r="J7" s="1643"/>
    </row>
    <row r="8" spans="1:10" x14ac:dyDescent="0.25">
      <c r="A8" s="14" t="s">
        <v>11</v>
      </c>
      <c r="B8" s="15"/>
      <c r="C8" s="16"/>
      <c r="D8" s="17"/>
      <c r="E8" s="15"/>
      <c r="F8" s="16"/>
      <c r="G8" s="17"/>
      <c r="H8" s="18"/>
      <c r="I8" s="1455"/>
      <c r="J8" s="19"/>
    </row>
    <row r="9" spans="1:10" x14ac:dyDescent="0.25">
      <c r="A9" s="20" t="s">
        <v>12</v>
      </c>
      <c r="B9" s="1456">
        <v>4</v>
      </c>
      <c r="C9" s="1457">
        <v>4</v>
      </c>
      <c r="D9" s="23">
        <v>140</v>
      </c>
      <c r="E9" s="21">
        <v>4</v>
      </c>
      <c r="F9" s="22">
        <v>4</v>
      </c>
      <c r="G9" s="23">
        <v>136</v>
      </c>
      <c r="H9" s="24">
        <f>SUM(D9,G9)</f>
        <v>276</v>
      </c>
      <c r="I9" s="1458">
        <v>276</v>
      </c>
      <c r="J9" s="26">
        <v>13</v>
      </c>
    </row>
    <row r="10" spans="1:10" x14ac:dyDescent="0.25">
      <c r="A10" s="20" t="s">
        <v>13</v>
      </c>
      <c r="B10" s="1456">
        <v>4</v>
      </c>
      <c r="C10" s="1457">
        <v>4</v>
      </c>
      <c r="D10" s="23">
        <v>140</v>
      </c>
      <c r="E10" s="21">
        <v>4</v>
      </c>
      <c r="F10" s="22">
        <v>4</v>
      </c>
      <c r="G10" s="23">
        <v>136</v>
      </c>
      <c r="H10" s="24">
        <f>SUM(D10,G10)</f>
        <v>276</v>
      </c>
      <c r="I10" s="1458">
        <v>276</v>
      </c>
      <c r="J10" s="26">
        <v>13</v>
      </c>
    </row>
    <row r="11" spans="1:10" x14ac:dyDescent="0.25">
      <c r="A11" s="20" t="s">
        <v>14</v>
      </c>
      <c r="B11" s="21">
        <v>4</v>
      </c>
      <c r="C11" s="22">
        <v>3</v>
      </c>
      <c r="D11" s="23">
        <v>104</v>
      </c>
      <c r="E11" s="21">
        <v>3</v>
      </c>
      <c r="F11" s="22">
        <v>3</v>
      </c>
      <c r="G11" s="23">
        <v>102</v>
      </c>
      <c r="H11" s="24">
        <f>SUM(D11,G11)</f>
        <v>206</v>
      </c>
      <c r="I11" s="1458">
        <v>206</v>
      </c>
      <c r="J11" s="26">
        <v>10</v>
      </c>
    </row>
    <row r="12" spans="1:10" x14ac:dyDescent="0.25">
      <c r="A12" s="20" t="s">
        <v>15</v>
      </c>
      <c r="B12" s="21">
        <v>0</v>
      </c>
      <c r="C12" s="22">
        <v>0</v>
      </c>
      <c r="D12" s="23">
        <v>0</v>
      </c>
      <c r="E12" s="21">
        <v>0</v>
      </c>
      <c r="F12" s="22">
        <v>2</v>
      </c>
      <c r="G12" s="23">
        <v>30</v>
      </c>
      <c r="H12" s="24">
        <f>SUM(D12,G12)</f>
        <v>30</v>
      </c>
      <c r="I12" s="1458">
        <v>30</v>
      </c>
      <c r="J12" s="26">
        <v>2</v>
      </c>
    </row>
    <row r="13" spans="1:10" x14ac:dyDescent="0.25">
      <c r="A13" s="20" t="s">
        <v>16</v>
      </c>
      <c r="B13" s="21">
        <v>2</v>
      </c>
      <c r="C13" s="22">
        <v>1</v>
      </c>
      <c r="D13" s="23">
        <v>40</v>
      </c>
      <c r="E13" s="21">
        <v>0</v>
      </c>
      <c r="F13" s="22">
        <v>0</v>
      </c>
      <c r="G13" s="23">
        <v>0</v>
      </c>
      <c r="H13" s="24">
        <f t="shared" ref="H13:H16" si="0">SUM(D13,G13)</f>
        <v>40</v>
      </c>
      <c r="I13" s="1458">
        <v>40</v>
      </c>
      <c r="J13" s="26">
        <v>2</v>
      </c>
    </row>
    <row r="14" spans="1:10" x14ac:dyDescent="0.25">
      <c r="A14" s="20" t="s">
        <v>17</v>
      </c>
      <c r="B14" s="21">
        <v>2</v>
      </c>
      <c r="C14" s="22">
        <v>1</v>
      </c>
      <c r="D14" s="23">
        <v>40</v>
      </c>
      <c r="E14" s="21">
        <v>0</v>
      </c>
      <c r="F14" s="22">
        <v>0</v>
      </c>
      <c r="G14" s="23">
        <v>0</v>
      </c>
      <c r="H14" s="24">
        <f>SUM(D14,G14)</f>
        <v>40</v>
      </c>
      <c r="I14" s="1458">
        <v>40</v>
      </c>
      <c r="J14" s="26">
        <v>2</v>
      </c>
    </row>
    <row r="15" spans="1:10" x14ac:dyDescent="0.25">
      <c r="A15" s="20" t="s">
        <v>18</v>
      </c>
      <c r="B15" s="21">
        <v>0</v>
      </c>
      <c r="C15" s="22">
        <v>0</v>
      </c>
      <c r="D15" s="23">
        <v>0</v>
      </c>
      <c r="E15" s="1459">
        <v>0</v>
      </c>
      <c r="F15" s="1460">
        <v>3</v>
      </c>
      <c r="G15" s="23">
        <v>40</v>
      </c>
      <c r="H15" s="24">
        <f>SUM(D15,G15)</f>
        <v>40</v>
      </c>
      <c r="I15" s="1458">
        <v>40</v>
      </c>
      <c r="J15" s="26">
        <v>2</v>
      </c>
    </row>
    <row r="16" spans="1:10" x14ac:dyDescent="0.25">
      <c r="A16" s="20" t="s">
        <v>19</v>
      </c>
      <c r="B16" s="21">
        <v>0</v>
      </c>
      <c r="C16" s="22">
        <v>0</v>
      </c>
      <c r="D16" s="23">
        <v>0</v>
      </c>
      <c r="E16" s="21">
        <v>0</v>
      </c>
      <c r="F16" s="22">
        <v>0</v>
      </c>
      <c r="G16" s="23">
        <v>0</v>
      </c>
      <c r="H16" s="24">
        <f t="shared" si="0"/>
        <v>0</v>
      </c>
      <c r="I16" s="1499">
        <v>0</v>
      </c>
      <c r="J16" s="26">
        <v>0</v>
      </c>
    </row>
    <row r="17" spans="1:10" x14ac:dyDescent="0.25">
      <c r="A17" s="20" t="s">
        <v>20</v>
      </c>
      <c r="B17" s="21">
        <v>4</v>
      </c>
      <c r="C17" s="22">
        <v>1</v>
      </c>
      <c r="D17" s="23">
        <v>80</v>
      </c>
      <c r="E17" s="21">
        <v>0</v>
      </c>
      <c r="F17" s="22">
        <v>0</v>
      </c>
      <c r="G17" s="23">
        <v>0</v>
      </c>
      <c r="H17" s="24">
        <v>80</v>
      </c>
      <c r="I17" s="1458">
        <v>80</v>
      </c>
      <c r="J17" s="26">
        <v>4</v>
      </c>
    </row>
    <row r="18" spans="1:10" x14ac:dyDescent="0.25">
      <c r="A18" s="1468" t="s">
        <v>21</v>
      </c>
      <c r="B18" s="21">
        <v>0</v>
      </c>
      <c r="C18" s="22">
        <v>0</v>
      </c>
      <c r="D18" s="23">
        <v>0</v>
      </c>
      <c r="E18" s="21">
        <v>0</v>
      </c>
      <c r="F18" s="22">
        <v>0</v>
      </c>
      <c r="G18" s="23">
        <v>0</v>
      </c>
      <c r="H18" s="24"/>
      <c r="I18" s="1458"/>
      <c r="J18" s="26"/>
    </row>
    <row r="19" spans="1:10" x14ac:dyDescent="0.25">
      <c r="A19" s="20" t="s">
        <v>22</v>
      </c>
      <c r="B19" s="21">
        <v>0</v>
      </c>
      <c r="C19" s="22">
        <v>0</v>
      </c>
      <c r="D19" s="23">
        <v>0</v>
      </c>
      <c r="E19" s="21">
        <v>0</v>
      </c>
      <c r="F19" s="22">
        <v>3</v>
      </c>
      <c r="G19" s="23">
        <v>40</v>
      </c>
      <c r="H19" s="24">
        <v>40</v>
      </c>
      <c r="I19" s="1458">
        <v>40</v>
      </c>
      <c r="J19" s="26">
        <v>2</v>
      </c>
    </row>
    <row r="20" spans="1:10" x14ac:dyDescent="0.25">
      <c r="A20" s="1468" t="s">
        <v>316</v>
      </c>
      <c r="B20" s="21">
        <v>0</v>
      </c>
      <c r="C20" s="22">
        <v>0</v>
      </c>
      <c r="D20" s="23">
        <v>0</v>
      </c>
      <c r="E20" s="21">
        <v>0</v>
      </c>
      <c r="F20" s="22">
        <v>0</v>
      </c>
      <c r="G20" s="23">
        <v>0</v>
      </c>
      <c r="H20" s="24"/>
      <c r="I20" s="1458"/>
      <c r="J20" s="26"/>
    </row>
    <row r="21" spans="1:10" ht="19.5" customHeight="1" x14ac:dyDescent="0.25">
      <c r="A21" s="27" t="s">
        <v>23</v>
      </c>
      <c r="B21" s="21">
        <v>2</v>
      </c>
      <c r="C21" s="22">
        <v>2</v>
      </c>
      <c r="D21" s="23">
        <v>80</v>
      </c>
      <c r="E21" s="21">
        <v>2</v>
      </c>
      <c r="F21" s="22">
        <v>2</v>
      </c>
      <c r="G21" s="23">
        <v>70</v>
      </c>
      <c r="H21" s="24">
        <f>SUM(D21,G21)</f>
        <v>150</v>
      </c>
      <c r="I21" s="1458">
        <v>150</v>
      </c>
      <c r="J21" s="26">
        <v>6</v>
      </c>
    </row>
    <row r="22" spans="1:10" ht="15.75" thickBot="1" x14ac:dyDescent="0.3">
      <c r="A22" s="28" t="s">
        <v>24</v>
      </c>
      <c r="B22" s="29"/>
      <c r="C22" s="30"/>
      <c r="D22" s="31"/>
      <c r="E22" s="29"/>
      <c r="F22" s="30"/>
      <c r="G22" s="31"/>
      <c r="H22" s="32"/>
      <c r="I22" s="1469"/>
      <c r="J22" s="34"/>
    </row>
    <row r="23" spans="1:10" ht="15.75" thickBot="1" x14ac:dyDescent="0.3">
      <c r="A23" s="35" t="s">
        <v>25</v>
      </c>
      <c r="B23" s="36">
        <f>SUM(B9:B22)</f>
        <v>22</v>
      </c>
      <c r="C23" s="37">
        <f>SUM(C9:C22)</f>
        <v>16</v>
      </c>
      <c r="D23" s="37">
        <f>SUM(D9:D22)</f>
        <v>624</v>
      </c>
      <c r="E23" s="36">
        <f>SUM(E9:E22)</f>
        <v>13</v>
      </c>
      <c r="F23" s="37">
        <f>SUM(F9:F22)</f>
        <v>21</v>
      </c>
      <c r="G23" s="38">
        <f>SUM(G9:G21)</f>
        <v>554</v>
      </c>
      <c r="H23" s="39">
        <f>SUM(H9:H21)</f>
        <v>1178</v>
      </c>
      <c r="I23" s="1470">
        <f>SUM(I9:I21)</f>
        <v>1178</v>
      </c>
      <c r="J23" s="40">
        <f>SUM(J9:J21)</f>
        <v>56</v>
      </c>
    </row>
    <row r="24" spans="1:10" x14ac:dyDescent="0.25">
      <c r="A24" s="41"/>
      <c r="B24" s="42"/>
      <c r="C24" s="43"/>
      <c r="D24" s="44"/>
      <c r="E24" s="42"/>
      <c r="F24" s="43"/>
      <c r="G24" s="44"/>
      <c r="H24" s="45"/>
      <c r="I24" s="1471"/>
      <c r="J24" s="46"/>
    </row>
    <row r="25" spans="1:10" ht="15.75" thickBot="1" x14ac:dyDescent="0.3">
      <c r="A25" s="47" t="s">
        <v>26</v>
      </c>
      <c r="B25" s="48"/>
      <c r="C25" s="49"/>
      <c r="D25" s="50"/>
      <c r="E25" s="48"/>
      <c r="F25" s="49"/>
      <c r="G25" s="50"/>
      <c r="H25" s="51"/>
      <c r="I25" s="1472"/>
      <c r="J25" s="52"/>
    </row>
    <row r="26" spans="1:10" x14ac:dyDescent="0.25">
      <c r="A26" s="53" t="s">
        <v>317</v>
      </c>
      <c r="B26" s="54">
        <v>3</v>
      </c>
      <c r="C26" s="55">
        <v>3</v>
      </c>
      <c r="D26" s="56">
        <v>99</v>
      </c>
      <c r="E26" s="54">
        <v>0</v>
      </c>
      <c r="F26" s="55">
        <v>0</v>
      </c>
      <c r="G26" s="56">
        <v>0</v>
      </c>
      <c r="H26" s="57">
        <f>SUM(D26,D27)</f>
        <v>132</v>
      </c>
      <c r="I26" s="1473">
        <v>132</v>
      </c>
      <c r="J26" s="46">
        <v>6</v>
      </c>
    </row>
    <row r="27" spans="1:10" ht="15.75" thickBot="1" x14ac:dyDescent="0.3">
      <c r="A27" s="59" t="s">
        <v>318</v>
      </c>
      <c r="B27" s="60">
        <v>0</v>
      </c>
      <c r="C27" s="61">
        <v>2</v>
      </c>
      <c r="D27" s="62">
        <v>33</v>
      </c>
      <c r="E27" s="60">
        <v>0</v>
      </c>
      <c r="F27" s="61">
        <v>0</v>
      </c>
      <c r="G27" s="62">
        <v>0</v>
      </c>
      <c r="H27" s="63"/>
      <c r="I27" s="1474"/>
      <c r="J27" s="65"/>
    </row>
    <row r="28" spans="1:10" x14ac:dyDescent="0.25">
      <c r="A28" s="53" t="s">
        <v>319</v>
      </c>
      <c r="B28" s="54">
        <v>0</v>
      </c>
      <c r="C28" s="55">
        <v>0</v>
      </c>
      <c r="D28" s="56">
        <v>0</v>
      </c>
      <c r="E28" s="54">
        <v>2</v>
      </c>
      <c r="F28" s="55">
        <v>2</v>
      </c>
      <c r="G28" s="56">
        <v>66</v>
      </c>
      <c r="H28" s="57">
        <f>SUM(G28:G29)</f>
        <v>132</v>
      </c>
      <c r="I28" s="1473">
        <v>132</v>
      </c>
      <c r="J28" s="46">
        <v>6</v>
      </c>
    </row>
    <row r="29" spans="1:10" ht="15.75" thickBot="1" x14ac:dyDescent="0.3">
      <c r="A29" s="59" t="s">
        <v>27</v>
      </c>
      <c r="B29" s="60">
        <v>0</v>
      </c>
      <c r="C29" s="61">
        <v>0</v>
      </c>
      <c r="D29" s="62">
        <v>0</v>
      </c>
      <c r="E29" s="60">
        <v>4</v>
      </c>
      <c r="F29" s="61">
        <v>0</v>
      </c>
      <c r="G29" s="62">
        <v>66</v>
      </c>
      <c r="H29" s="63"/>
      <c r="I29" s="1474"/>
      <c r="J29" s="65"/>
    </row>
    <row r="30" spans="1:10" ht="15.75" thickBot="1" x14ac:dyDescent="0.3">
      <c r="A30" s="66" t="s">
        <v>320</v>
      </c>
      <c r="B30" s="67">
        <v>0</v>
      </c>
      <c r="C30" s="68">
        <v>1</v>
      </c>
      <c r="D30" s="69">
        <v>0</v>
      </c>
      <c r="E30" s="67">
        <v>1</v>
      </c>
      <c r="F30" s="68">
        <v>0</v>
      </c>
      <c r="G30" s="69">
        <v>33</v>
      </c>
      <c r="H30" s="70">
        <v>33</v>
      </c>
      <c r="I30" s="1470">
        <v>166</v>
      </c>
      <c r="J30" s="71">
        <v>9</v>
      </c>
    </row>
    <row r="31" spans="1:10" ht="15.75" thickBot="1" x14ac:dyDescent="0.3">
      <c r="A31" s="66" t="s">
        <v>28</v>
      </c>
      <c r="B31" s="67">
        <v>0</v>
      </c>
      <c r="C31" s="68">
        <v>4</v>
      </c>
      <c r="D31" s="69">
        <v>67</v>
      </c>
      <c r="E31" s="67">
        <v>4</v>
      </c>
      <c r="F31" s="68">
        <v>0</v>
      </c>
      <c r="G31" s="69">
        <v>66</v>
      </c>
      <c r="H31" s="70">
        <v>133</v>
      </c>
      <c r="I31" s="1470">
        <v>0</v>
      </c>
      <c r="J31" s="71">
        <v>0</v>
      </c>
    </row>
    <row r="32" spans="1:10" ht="15.75" thickBot="1" x14ac:dyDescent="0.3">
      <c r="A32" s="66" t="s">
        <v>321</v>
      </c>
      <c r="B32" s="67">
        <v>2</v>
      </c>
      <c r="C32" s="68">
        <v>0</v>
      </c>
      <c r="D32" s="69">
        <v>33</v>
      </c>
      <c r="E32" s="67">
        <v>0</v>
      </c>
      <c r="F32" s="68">
        <v>0</v>
      </c>
      <c r="G32" s="69">
        <v>0</v>
      </c>
      <c r="H32" s="70">
        <f>SUM(D32,G32)</f>
        <v>33</v>
      </c>
      <c r="I32" s="1470">
        <v>99</v>
      </c>
      <c r="J32" s="71">
        <v>5</v>
      </c>
    </row>
    <row r="33" spans="1:10" ht="15.75" thickBot="1" x14ac:dyDescent="0.3">
      <c r="A33" s="66" t="s">
        <v>29</v>
      </c>
      <c r="B33" s="67">
        <v>4</v>
      </c>
      <c r="C33" s="68">
        <v>0</v>
      </c>
      <c r="D33" s="69">
        <v>66</v>
      </c>
      <c r="E33" s="67">
        <v>0</v>
      </c>
      <c r="F33" s="68">
        <v>0</v>
      </c>
      <c r="G33" s="69">
        <v>0</v>
      </c>
      <c r="H33" s="70">
        <f>SUM(D33,G33)</f>
        <v>66</v>
      </c>
      <c r="I33" s="1470">
        <v>0</v>
      </c>
      <c r="J33" s="71">
        <v>0</v>
      </c>
    </row>
    <row r="34" spans="1:10" ht="15.75" thickBot="1" x14ac:dyDescent="0.3">
      <c r="A34" s="66" t="s">
        <v>30</v>
      </c>
      <c r="B34" s="67">
        <v>0</v>
      </c>
      <c r="C34" s="68">
        <v>0</v>
      </c>
      <c r="D34" s="69">
        <v>0</v>
      </c>
      <c r="E34" s="67">
        <v>2</v>
      </c>
      <c r="F34" s="68">
        <v>4</v>
      </c>
      <c r="G34" s="69">
        <v>99</v>
      </c>
      <c r="H34" s="70">
        <f>SUM(D34,G34)</f>
        <v>99</v>
      </c>
      <c r="I34" s="1470">
        <v>99</v>
      </c>
      <c r="J34" s="71">
        <v>5</v>
      </c>
    </row>
    <row r="35" spans="1:10" x14ac:dyDescent="0.25">
      <c r="A35" s="72" t="s">
        <v>31</v>
      </c>
      <c r="B35" s="73">
        <v>0</v>
      </c>
      <c r="C35" s="74">
        <v>0</v>
      </c>
      <c r="D35" s="75">
        <v>0</v>
      </c>
      <c r="E35" s="73">
        <v>3</v>
      </c>
      <c r="F35" s="74">
        <v>3</v>
      </c>
      <c r="G35" s="75">
        <v>99</v>
      </c>
      <c r="H35" s="1475">
        <v>99</v>
      </c>
      <c r="I35" s="1473">
        <v>99</v>
      </c>
      <c r="J35" s="76">
        <v>5</v>
      </c>
    </row>
    <row r="36" spans="1:10" ht="15.75" thickBot="1" x14ac:dyDescent="0.3">
      <c r="A36" s="77" t="s">
        <v>32</v>
      </c>
      <c r="B36" s="78">
        <v>0</v>
      </c>
      <c r="C36" s="79">
        <v>0</v>
      </c>
      <c r="D36" s="80">
        <v>0</v>
      </c>
      <c r="E36" s="78">
        <v>0</v>
      </c>
      <c r="F36" s="79">
        <v>0</v>
      </c>
      <c r="G36" s="80">
        <v>0</v>
      </c>
      <c r="H36" s="81">
        <v>0</v>
      </c>
      <c r="I36" s="1474"/>
      <c r="J36" s="82"/>
    </row>
    <row r="37" spans="1:10" ht="15.75" thickBot="1" x14ac:dyDescent="0.3">
      <c r="A37" s="83"/>
      <c r="B37" s="84"/>
      <c r="C37" s="85"/>
      <c r="D37" s="86"/>
      <c r="E37" s="84"/>
      <c r="F37" s="85"/>
      <c r="G37" s="86"/>
      <c r="H37" s="70"/>
      <c r="I37" s="1476"/>
      <c r="J37" s="71"/>
    </row>
    <row r="38" spans="1:10" ht="15.75" thickBot="1" x14ac:dyDescent="0.3">
      <c r="A38" s="35" t="s">
        <v>33</v>
      </c>
      <c r="B38" s="36">
        <f t="shared" ref="B38:I38" si="1">SUM(B26:B37)</f>
        <v>9</v>
      </c>
      <c r="C38" s="37">
        <f t="shared" si="1"/>
        <v>10</v>
      </c>
      <c r="D38" s="38">
        <f t="shared" si="1"/>
        <v>298</v>
      </c>
      <c r="E38" s="36">
        <f>SUM(E26:E37)</f>
        <v>16</v>
      </c>
      <c r="F38" s="37">
        <f>SUM(F26:F37)</f>
        <v>9</v>
      </c>
      <c r="G38" s="38">
        <f t="shared" si="1"/>
        <v>429</v>
      </c>
      <c r="H38" s="39">
        <f t="shared" si="1"/>
        <v>727</v>
      </c>
      <c r="I38" s="1470">
        <f t="shared" si="1"/>
        <v>727</v>
      </c>
      <c r="J38" s="40">
        <f t="shared" ref="J38" si="2">SUM(J26:J37)</f>
        <v>36</v>
      </c>
    </row>
    <row r="39" spans="1:10" ht="16.5" thickBot="1" x14ac:dyDescent="0.3">
      <c r="A39" s="1477" t="s">
        <v>34</v>
      </c>
      <c r="B39" s="1478">
        <f>SUM(B38,B23)</f>
        <v>31</v>
      </c>
      <c r="C39" s="1479">
        <f>SUM(C38,C23)</f>
        <v>26</v>
      </c>
      <c r="D39" s="1480">
        <f>SUM(D38,D23)</f>
        <v>922</v>
      </c>
      <c r="E39" s="1478">
        <f>SUM(E23,E38)</f>
        <v>29</v>
      </c>
      <c r="F39" s="1479">
        <f>SUM(F38,F23)</f>
        <v>30</v>
      </c>
      <c r="G39" s="1480">
        <f>SUM(G38,G23)</f>
        <v>983</v>
      </c>
      <c r="H39" s="1481">
        <f>SUM(H23,H38)</f>
        <v>1905</v>
      </c>
      <c r="I39" s="1481">
        <f>SUM(I23,I38)</f>
        <v>1905</v>
      </c>
      <c r="J39" s="1482">
        <f>SUM(J38,J23)</f>
        <v>92</v>
      </c>
    </row>
    <row r="40" spans="1:10" x14ac:dyDescent="0.25">
      <c r="A40" s="41"/>
      <c r="B40" s="42"/>
      <c r="C40" s="43"/>
      <c r="D40" s="44"/>
      <c r="E40" s="42"/>
      <c r="F40" s="43"/>
      <c r="G40" s="44"/>
      <c r="H40" s="45"/>
      <c r="I40" s="1483"/>
      <c r="J40" s="90"/>
    </row>
    <row r="41" spans="1:10" x14ac:dyDescent="0.25">
      <c r="A41" s="14" t="s">
        <v>35</v>
      </c>
      <c r="B41" s="91"/>
      <c r="C41" s="92"/>
      <c r="D41" s="93"/>
      <c r="E41" s="91"/>
      <c r="F41" s="92"/>
      <c r="G41" s="93"/>
      <c r="H41" s="94"/>
      <c r="I41" s="1484"/>
      <c r="J41" s="95"/>
    </row>
    <row r="42" spans="1:10" x14ac:dyDescent="0.25">
      <c r="A42" s="20" t="s">
        <v>238</v>
      </c>
      <c r="B42" s="138"/>
      <c r="C42" s="139"/>
      <c r="D42" s="140"/>
      <c r="E42" s="138"/>
      <c r="F42" s="139"/>
      <c r="G42" s="140"/>
      <c r="H42" s="117"/>
      <c r="I42" s="1485"/>
      <c r="J42" s="766"/>
    </row>
    <row r="43" spans="1:10" x14ac:dyDescent="0.25">
      <c r="A43" s="96" t="s">
        <v>36</v>
      </c>
      <c r="B43" s="21">
        <v>0</v>
      </c>
      <c r="C43" s="22">
        <v>2</v>
      </c>
      <c r="D43" s="23">
        <v>33</v>
      </c>
      <c r="E43" s="21">
        <v>0</v>
      </c>
      <c r="F43" s="22">
        <v>0</v>
      </c>
      <c r="G43" s="23">
        <v>0</v>
      </c>
      <c r="H43" s="24">
        <f>SUM(D43,G43)</f>
        <v>33</v>
      </c>
      <c r="I43" s="1458"/>
      <c r="J43" s="26"/>
    </row>
    <row r="44" spans="1:10" ht="15.75" thickBot="1" x14ac:dyDescent="0.3">
      <c r="A44" s="96" t="s">
        <v>27</v>
      </c>
      <c r="B44" s="21">
        <v>0</v>
      </c>
      <c r="C44" s="22">
        <v>0</v>
      </c>
      <c r="D44" s="23">
        <v>0</v>
      </c>
      <c r="E44" s="21">
        <v>4</v>
      </c>
      <c r="F44" s="22">
        <v>0</v>
      </c>
      <c r="G44" s="23">
        <v>66</v>
      </c>
      <c r="H44" s="24">
        <f>SUM(D44,G44)</f>
        <v>66</v>
      </c>
      <c r="I44" s="1458"/>
      <c r="J44" s="26"/>
    </row>
    <row r="45" spans="1:10" ht="15.75" thickBot="1" x14ac:dyDescent="0.3">
      <c r="A45" s="96" t="s">
        <v>28</v>
      </c>
      <c r="B45" s="21">
        <v>0</v>
      </c>
      <c r="C45" s="68">
        <v>4</v>
      </c>
      <c r="D45" s="23">
        <v>0</v>
      </c>
      <c r="E45" s="21">
        <v>4</v>
      </c>
      <c r="F45" s="22">
        <v>0</v>
      </c>
      <c r="G45" s="23">
        <v>133</v>
      </c>
      <c r="H45" s="24">
        <v>133</v>
      </c>
      <c r="I45" s="1458"/>
      <c r="J45" s="26"/>
    </row>
    <row r="46" spans="1:10" x14ac:dyDescent="0.25">
      <c r="A46" s="96" t="s">
        <v>29</v>
      </c>
      <c r="B46" s="21">
        <v>4</v>
      </c>
      <c r="C46" s="22">
        <v>0</v>
      </c>
      <c r="D46" s="23">
        <v>66</v>
      </c>
      <c r="E46" s="21">
        <v>0</v>
      </c>
      <c r="F46" s="22">
        <v>0</v>
      </c>
      <c r="G46" s="23">
        <v>0</v>
      </c>
      <c r="H46" s="24">
        <f>SUM(D46,G46)</f>
        <v>66</v>
      </c>
      <c r="I46" s="1458"/>
      <c r="J46" s="26"/>
    </row>
    <row r="47" spans="1:10" x14ac:dyDescent="0.25">
      <c r="A47" s="97" t="s">
        <v>322</v>
      </c>
      <c r="B47" s="11">
        <v>0</v>
      </c>
      <c r="C47" s="12">
        <v>0</v>
      </c>
      <c r="D47" s="13">
        <v>0</v>
      </c>
      <c r="E47" s="98">
        <v>3</v>
      </c>
      <c r="F47" s="99">
        <v>3</v>
      </c>
      <c r="G47" s="100">
        <v>99</v>
      </c>
      <c r="H47" s="101">
        <f>SUM(D47,G47)</f>
        <v>99</v>
      </c>
      <c r="I47" s="1486"/>
      <c r="J47" s="102"/>
    </row>
    <row r="48" spans="1:10" x14ac:dyDescent="0.25">
      <c r="A48" s="103" t="s">
        <v>37</v>
      </c>
      <c r="B48" s="104">
        <v>0</v>
      </c>
      <c r="C48" s="104">
        <v>4</v>
      </c>
      <c r="D48" s="104">
        <v>48</v>
      </c>
      <c r="E48" s="104">
        <v>0</v>
      </c>
      <c r="F48" s="104">
        <v>0</v>
      </c>
      <c r="G48" s="104">
        <v>0</v>
      </c>
      <c r="H48" s="104">
        <v>48</v>
      </c>
      <c r="I48" s="1487"/>
      <c r="J48" s="105"/>
    </row>
    <row r="49" spans="1:10" x14ac:dyDescent="0.25">
      <c r="A49" s="103" t="s">
        <v>323</v>
      </c>
      <c r="B49" s="1488">
        <v>0</v>
      </c>
      <c r="C49" s="104">
        <v>2</v>
      </c>
      <c r="D49" s="1489">
        <v>33</v>
      </c>
      <c r="E49" s="1488">
        <v>0</v>
      </c>
      <c r="F49" s="104">
        <v>0</v>
      </c>
      <c r="G49" s="1489">
        <v>0</v>
      </c>
      <c r="H49" s="1490">
        <v>33</v>
      </c>
      <c r="I49" s="1487"/>
      <c r="J49" s="105"/>
    </row>
    <row r="50" spans="1:10" x14ac:dyDescent="0.25">
      <c r="A50" s="106" t="s">
        <v>38</v>
      </c>
      <c r="B50" s="107"/>
      <c r="C50" s="108"/>
      <c r="D50" s="109">
        <f>SUM(D43:D49)</f>
        <v>180</v>
      </c>
      <c r="E50" s="107"/>
      <c r="F50" s="108"/>
      <c r="G50" s="109">
        <f>SUM(G43:G49)</f>
        <v>298</v>
      </c>
      <c r="H50" s="25">
        <f>SUM(H43:H49)</f>
        <v>478</v>
      </c>
      <c r="I50" s="1458">
        <v>240</v>
      </c>
      <c r="J50" s="110">
        <v>10</v>
      </c>
    </row>
    <row r="51" spans="1:10" ht="15.75" thickBot="1" x14ac:dyDescent="0.3">
      <c r="A51" s="59"/>
      <c r="B51" s="60"/>
      <c r="C51" s="61"/>
      <c r="D51" s="62"/>
      <c r="E51" s="60"/>
      <c r="F51" s="61"/>
      <c r="G51" s="62"/>
      <c r="H51" s="63"/>
      <c r="I51" s="1491"/>
      <c r="J51" s="65"/>
    </row>
    <row r="52" spans="1:10" x14ac:dyDescent="0.25">
      <c r="A52" s="41"/>
      <c r="B52" s="42"/>
      <c r="C52" s="43"/>
      <c r="D52" s="44"/>
      <c r="E52" s="42"/>
      <c r="F52" s="43"/>
      <c r="G52" s="44"/>
      <c r="H52" s="45"/>
      <c r="I52" s="1483"/>
      <c r="J52" s="90"/>
    </row>
    <row r="53" spans="1:10" x14ac:dyDescent="0.25">
      <c r="A53" s="14" t="s">
        <v>39</v>
      </c>
      <c r="B53" s="112"/>
      <c r="C53" s="113"/>
      <c r="D53" s="114"/>
      <c r="E53" s="112"/>
      <c r="F53" s="113"/>
      <c r="G53" s="114"/>
      <c r="H53" s="115"/>
      <c r="I53" s="1484"/>
      <c r="J53" s="95"/>
    </row>
    <row r="54" spans="1:10" x14ac:dyDescent="0.25">
      <c r="A54" s="20" t="s">
        <v>40</v>
      </c>
      <c r="B54" s="21"/>
      <c r="C54" s="116">
        <v>7.6</v>
      </c>
      <c r="D54" s="23">
        <v>190</v>
      </c>
      <c r="E54" s="21"/>
      <c r="F54" s="22"/>
      <c r="G54" s="23">
        <v>0</v>
      </c>
      <c r="H54" s="117">
        <f>SUM(D54,G54)</f>
        <v>190</v>
      </c>
      <c r="I54" s="1458">
        <v>190</v>
      </c>
      <c r="J54" s="118">
        <v>8</v>
      </c>
    </row>
    <row r="55" spans="1:10" x14ac:dyDescent="0.25">
      <c r="A55" s="20" t="s">
        <v>41</v>
      </c>
      <c r="B55" s="21"/>
      <c r="C55" s="22"/>
      <c r="D55" s="23"/>
      <c r="E55" s="21"/>
      <c r="F55" s="22"/>
      <c r="G55" s="23"/>
      <c r="H55" s="24"/>
      <c r="I55" s="1458"/>
      <c r="J55" s="118"/>
    </row>
    <row r="56" spans="1:10" x14ac:dyDescent="0.25">
      <c r="A56" s="20"/>
      <c r="B56" s="21"/>
      <c r="C56" s="22"/>
      <c r="D56" s="23"/>
      <c r="E56" s="21"/>
      <c r="F56" s="22"/>
      <c r="G56" s="23"/>
      <c r="H56" s="24"/>
      <c r="I56" s="1458"/>
      <c r="J56" s="118"/>
    </row>
    <row r="57" spans="1:10" x14ac:dyDescent="0.25">
      <c r="A57" s="14" t="s">
        <v>42</v>
      </c>
      <c r="B57" s="119"/>
      <c r="C57" s="120"/>
      <c r="D57" s="121"/>
      <c r="E57" s="119"/>
      <c r="F57" s="120"/>
      <c r="G57" s="121"/>
      <c r="H57" s="122"/>
      <c r="I57" s="1492">
        <v>96</v>
      </c>
      <c r="J57" s="123">
        <v>4</v>
      </c>
    </row>
    <row r="58" spans="1:10" x14ac:dyDescent="0.25">
      <c r="A58" s="20" t="s">
        <v>43</v>
      </c>
      <c r="B58" s="21"/>
      <c r="C58" s="22"/>
      <c r="D58" s="23">
        <v>42</v>
      </c>
      <c r="E58" s="21"/>
      <c r="F58" s="22"/>
      <c r="G58" s="23">
        <v>54</v>
      </c>
      <c r="H58" s="117">
        <f>SUM(D58,G58)</f>
        <v>96</v>
      </c>
      <c r="I58" s="1458"/>
      <c r="J58" s="26"/>
    </row>
    <row r="59" spans="1:10" x14ac:dyDescent="0.25">
      <c r="A59" s="20"/>
      <c r="B59" s="21"/>
      <c r="C59" s="22"/>
      <c r="D59" s="23"/>
      <c r="E59" s="21"/>
      <c r="F59" s="22"/>
      <c r="G59" s="23"/>
      <c r="H59" s="117"/>
      <c r="I59" s="1458"/>
      <c r="J59" s="26"/>
    </row>
    <row r="60" spans="1:10" x14ac:dyDescent="0.25">
      <c r="A60" s="14" t="s">
        <v>44</v>
      </c>
      <c r="B60" s="119"/>
      <c r="C60" s="120"/>
      <c r="D60" s="121"/>
      <c r="E60" s="119"/>
      <c r="F60" s="120"/>
      <c r="G60" s="121"/>
      <c r="H60" s="94"/>
      <c r="I60" s="1484">
        <v>240</v>
      </c>
      <c r="J60" s="124">
        <v>12</v>
      </c>
    </row>
    <row r="61" spans="1:10" ht="22.5" customHeight="1" x14ac:dyDescent="0.25">
      <c r="A61" s="27" t="s">
        <v>45</v>
      </c>
      <c r="B61" s="21">
        <v>2</v>
      </c>
      <c r="C61" s="22">
        <v>2</v>
      </c>
      <c r="D61" s="23">
        <v>62</v>
      </c>
      <c r="E61" s="21">
        <v>2</v>
      </c>
      <c r="F61" s="22">
        <v>2</v>
      </c>
      <c r="G61" s="23">
        <v>66</v>
      </c>
      <c r="H61" s="24">
        <f>SUM(G61,D61)</f>
        <v>128</v>
      </c>
      <c r="I61" s="1458"/>
      <c r="J61" s="26">
        <v>6</v>
      </c>
    </row>
    <row r="62" spans="1:10" ht="22.5" customHeight="1" x14ac:dyDescent="0.25">
      <c r="A62" s="1493" t="s">
        <v>46</v>
      </c>
      <c r="B62" s="1494">
        <v>0</v>
      </c>
      <c r="C62" s="1495">
        <v>0</v>
      </c>
      <c r="D62" s="1496">
        <v>0</v>
      </c>
      <c r="E62" s="1494">
        <v>0</v>
      </c>
      <c r="F62" s="1495">
        <v>0</v>
      </c>
      <c r="G62" s="1496">
        <v>0</v>
      </c>
      <c r="H62" s="24">
        <f>SUM(G62,D62)</f>
        <v>0</v>
      </c>
      <c r="I62" s="1497"/>
      <c r="J62" s="1498">
        <v>1</v>
      </c>
    </row>
    <row r="63" spans="1:10" ht="22.5" customHeight="1" x14ac:dyDescent="0.25">
      <c r="A63" s="1493" t="s">
        <v>47</v>
      </c>
      <c r="B63" s="1494">
        <v>0</v>
      </c>
      <c r="C63" s="1495">
        <v>4</v>
      </c>
      <c r="D63" s="1496">
        <v>48</v>
      </c>
      <c r="E63" s="1494">
        <v>0</v>
      </c>
      <c r="F63" s="1495">
        <v>0</v>
      </c>
      <c r="G63" s="1496">
        <v>0</v>
      </c>
      <c r="H63" s="24">
        <f>SUM(G63,D63)</f>
        <v>48</v>
      </c>
      <c r="I63" s="1497"/>
      <c r="J63" s="1498">
        <v>1</v>
      </c>
    </row>
    <row r="64" spans="1:10" ht="26.25" customHeight="1" x14ac:dyDescent="0.25">
      <c r="A64" s="27" t="s">
        <v>324</v>
      </c>
      <c r="B64" s="21">
        <v>0</v>
      </c>
      <c r="C64" s="22">
        <v>2</v>
      </c>
      <c r="D64" s="23">
        <v>33</v>
      </c>
      <c r="E64" s="21">
        <v>0</v>
      </c>
      <c r="F64" s="22">
        <v>0</v>
      </c>
      <c r="G64" s="23">
        <v>0</v>
      </c>
      <c r="H64" s="24">
        <f>SUM(G64,D64)</f>
        <v>33</v>
      </c>
      <c r="I64" s="1499"/>
      <c r="J64" s="26">
        <v>2</v>
      </c>
    </row>
    <row r="65" spans="1:10" ht="15.75" thickBot="1" x14ac:dyDescent="0.3">
      <c r="A65" s="59" t="s">
        <v>48</v>
      </c>
      <c r="B65" s="60"/>
      <c r="C65" s="61"/>
      <c r="D65" s="62"/>
      <c r="E65" s="60">
        <v>1</v>
      </c>
      <c r="F65" s="61">
        <v>1</v>
      </c>
      <c r="G65" s="62">
        <v>33</v>
      </c>
      <c r="H65" s="24">
        <f>SUM(G65,D65)</f>
        <v>33</v>
      </c>
      <c r="I65" s="1491"/>
      <c r="J65" s="65">
        <v>2</v>
      </c>
    </row>
    <row r="66" spans="1:10" ht="15.75" thickBot="1" x14ac:dyDescent="0.3">
      <c r="A66" s="125" t="s">
        <v>49</v>
      </c>
      <c r="B66" s="126">
        <f>SUM(B61:B64)</f>
        <v>2</v>
      </c>
      <c r="C66" s="127">
        <f>SUM(C61:C64)</f>
        <v>8</v>
      </c>
      <c r="D66" s="128">
        <f>SUM(D61:D65)</f>
        <v>143</v>
      </c>
      <c r="E66" s="126">
        <f>SUM(E61:E65)</f>
        <v>3</v>
      </c>
      <c r="F66" s="127">
        <f>SUM(F61:F65)</f>
        <v>3</v>
      </c>
      <c r="G66" s="128">
        <f>SUM(G61:G65)</f>
        <v>99</v>
      </c>
      <c r="H66" s="126">
        <f>SUM(H61:H65)</f>
        <v>242</v>
      </c>
      <c r="I66" s="1500">
        <f>SUM(I60)</f>
        <v>240</v>
      </c>
      <c r="J66" s="128">
        <f>SUM(J60)</f>
        <v>12</v>
      </c>
    </row>
    <row r="67" spans="1:10" ht="16.5" thickBot="1" x14ac:dyDescent="0.3">
      <c r="A67" s="1477" t="s">
        <v>325</v>
      </c>
      <c r="B67" s="1478">
        <f t="shared" ref="B67:I67" si="3">SUM(B66,B39)</f>
        <v>33</v>
      </c>
      <c r="C67" s="1479">
        <f t="shared" si="3"/>
        <v>34</v>
      </c>
      <c r="D67" s="1480">
        <f t="shared" si="3"/>
        <v>1065</v>
      </c>
      <c r="E67" s="1478">
        <f>SUM(E66,E39)</f>
        <v>32</v>
      </c>
      <c r="F67" s="1479">
        <f t="shared" si="3"/>
        <v>33</v>
      </c>
      <c r="G67" s="1480">
        <f t="shared" si="3"/>
        <v>1082</v>
      </c>
      <c r="H67" s="1481">
        <f t="shared" si="3"/>
        <v>2147</v>
      </c>
      <c r="I67" s="1481">
        <f t="shared" si="3"/>
        <v>2145</v>
      </c>
      <c r="J67" s="1482">
        <f>SUM(J66,J51)</f>
        <v>12</v>
      </c>
    </row>
    <row r="68" spans="1:10" x14ac:dyDescent="0.25">
      <c r="A68" s="53"/>
      <c r="B68" s="54"/>
      <c r="C68" s="55"/>
      <c r="D68" s="56"/>
      <c r="E68" s="54"/>
      <c r="F68" s="55"/>
      <c r="G68" s="56"/>
      <c r="H68" s="57"/>
      <c r="I68" s="1483"/>
      <c r="J68" s="129"/>
    </row>
    <row r="69" spans="1:10" x14ac:dyDescent="0.25">
      <c r="A69" s="106" t="s">
        <v>50</v>
      </c>
      <c r="B69" s="107">
        <f>SUM(B23,B38,B66)</f>
        <v>33</v>
      </c>
      <c r="C69" s="108">
        <f>SUM(C23,C38,C66)</f>
        <v>34</v>
      </c>
      <c r="D69" s="109"/>
      <c r="E69" s="107">
        <f>SUM(E66,E39)</f>
        <v>32</v>
      </c>
      <c r="F69" s="108">
        <f>SUM(F66,F39)</f>
        <v>33</v>
      </c>
      <c r="G69" s="109"/>
      <c r="H69" s="25">
        <f>SUM(G69,D69)</f>
        <v>0</v>
      </c>
      <c r="I69" s="1485"/>
      <c r="J69" s="131"/>
    </row>
    <row r="70" spans="1:10" x14ac:dyDescent="0.25">
      <c r="A70" s="20"/>
      <c r="B70" s="21"/>
      <c r="C70" s="22"/>
      <c r="D70" s="23"/>
      <c r="E70" s="21"/>
      <c r="F70" s="22"/>
      <c r="G70" s="23"/>
      <c r="H70" s="24"/>
      <c r="I70" s="1485"/>
      <c r="J70" s="135"/>
    </row>
    <row r="71" spans="1:10" x14ac:dyDescent="0.25">
      <c r="A71" s="20" t="s">
        <v>51</v>
      </c>
      <c r="B71" s="132"/>
      <c r="C71" s="133"/>
      <c r="D71" s="134"/>
      <c r="E71" s="132"/>
      <c r="F71" s="133"/>
      <c r="G71" s="134"/>
      <c r="H71" s="135"/>
      <c r="I71" s="1485"/>
      <c r="J71" s="136">
        <v>4</v>
      </c>
    </row>
    <row r="72" spans="1:10" x14ac:dyDescent="0.25">
      <c r="A72" s="20" t="s">
        <v>52</v>
      </c>
      <c r="B72" s="21"/>
      <c r="C72" s="22"/>
      <c r="D72" s="23">
        <v>32</v>
      </c>
      <c r="E72" s="21"/>
      <c r="F72" s="22"/>
      <c r="G72" s="23">
        <v>33</v>
      </c>
      <c r="H72" s="24">
        <f>SUM(G72,D72)</f>
        <v>65</v>
      </c>
      <c r="I72" s="1458">
        <v>65</v>
      </c>
      <c r="J72" s="135"/>
    </row>
    <row r="73" spans="1:10" x14ac:dyDescent="0.25">
      <c r="A73" s="20" t="s">
        <v>53</v>
      </c>
      <c r="B73" s="21"/>
      <c r="C73" s="22"/>
      <c r="D73" s="23">
        <v>5</v>
      </c>
      <c r="E73" s="21"/>
      <c r="F73" s="22"/>
      <c r="G73" s="23">
        <v>0</v>
      </c>
      <c r="H73" s="135">
        <v>5</v>
      </c>
      <c r="I73" s="1485">
        <v>5</v>
      </c>
      <c r="J73" s="136"/>
    </row>
    <row r="74" spans="1:10" x14ac:dyDescent="0.25">
      <c r="A74" s="20" t="s">
        <v>54</v>
      </c>
      <c r="B74" s="21"/>
      <c r="C74" s="22"/>
      <c r="D74" s="137">
        <v>1</v>
      </c>
      <c r="E74" s="21"/>
      <c r="F74" s="22"/>
      <c r="G74" s="137">
        <v>2</v>
      </c>
      <c r="H74" s="135">
        <v>3</v>
      </c>
      <c r="I74" s="1485">
        <v>3</v>
      </c>
      <c r="J74" s="136"/>
    </row>
    <row r="75" spans="1:10" x14ac:dyDescent="0.25">
      <c r="A75" s="20"/>
      <c r="B75" s="21"/>
      <c r="C75" s="22"/>
      <c r="D75" s="23"/>
      <c r="E75" s="21"/>
      <c r="F75" s="22"/>
      <c r="G75" s="23"/>
      <c r="H75" s="117"/>
      <c r="I75" s="1485"/>
      <c r="J75" s="135"/>
    </row>
    <row r="76" spans="1:10" x14ac:dyDescent="0.25">
      <c r="A76" s="96" t="s">
        <v>55</v>
      </c>
      <c r="B76" s="138"/>
      <c r="C76" s="139"/>
      <c r="D76" s="140">
        <f>SUM(D72:D75)</f>
        <v>38</v>
      </c>
      <c r="E76" s="138"/>
      <c r="F76" s="139"/>
      <c r="G76" s="140">
        <v>35</v>
      </c>
      <c r="H76" s="117">
        <f>SUM(H72:H74)</f>
        <v>73</v>
      </c>
      <c r="I76" s="1458">
        <f>SUM(I72:I75)</f>
        <v>73</v>
      </c>
      <c r="J76" s="136"/>
    </row>
    <row r="77" spans="1:10" ht="15.75" thickBot="1" x14ac:dyDescent="0.3">
      <c r="A77" s="141"/>
      <c r="B77" s="142"/>
      <c r="C77" s="143"/>
      <c r="D77" s="144"/>
      <c r="E77" s="142"/>
      <c r="F77" s="143"/>
      <c r="G77" s="144"/>
      <c r="H77" s="145"/>
      <c r="I77" s="1501"/>
      <c r="J77" s="145">
        <f>SUM(J71,J66,J57,J54,J38,J23)</f>
        <v>120</v>
      </c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453"/>
      <c r="J78" s="1"/>
    </row>
    <row r="79" spans="1:10" x14ac:dyDescent="0.25">
      <c r="A79" s="1" t="s">
        <v>56</v>
      </c>
      <c r="B79" s="1"/>
      <c r="C79" s="1"/>
      <c r="D79" s="1"/>
      <c r="E79" s="1"/>
      <c r="F79" s="1"/>
      <c r="G79" s="1"/>
      <c r="H79" s="1"/>
      <c r="I79" s="1453"/>
      <c r="J79" s="1"/>
    </row>
    <row r="80" spans="1:10" x14ac:dyDescent="0.25">
      <c r="A80" s="1" t="s">
        <v>57</v>
      </c>
      <c r="B80" s="1"/>
      <c r="C80" s="1"/>
      <c r="D80" s="1"/>
      <c r="E80" s="1"/>
      <c r="F80" s="1"/>
      <c r="G80" s="1"/>
      <c r="H80" s="1"/>
      <c r="I80" s="1453"/>
      <c r="J80" s="1"/>
    </row>
    <row r="81" spans="1:10" x14ac:dyDescent="0.25">
      <c r="A81" s="1" t="s">
        <v>58</v>
      </c>
      <c r="B81" s="1"/>
      <c r="C81" s="1"/>
      <c r="D81" s="1"/>
      <c r="E81" s="1"/>
      <c r="F81" s="1"/>
      <c r="G81" s="1"/>
      <c r="H81" s="1"/>
      <c r="I81" s="1453"/>
      <c r="J81" s="1"/>
    </row>
  </sheetData>
  <mergeCells count="7">
    <mergeCell ref="A2:J2"/>
    <mergeCell ref="A4:J4"/>
    <mergeCell ref="B5:D5"/>
    <mergeCell ref="E5:G5"/>
    <mergeCell ref="H5:H7"/>
    <mergeCell ref="I5:I7"/>
    <mergeCell ref="J5:J7"/>
  </mergeCells>
  <conditionalFormatting sqref="H72:H74">
    <cfRule type="cellIs" dxfId="11" priority="5" stopIfTrue="1" operator="lessThan">
      <formula>0</formula>
    </cfRule>
  </conditionalFormatting>
  <conditionalFormatting sqref="I37 I38:J42 I52:J65">
    <cfRule type="cellIs" dxfId="10" priority="6" stopIfTrue="1" operator="lessThan">
      <formula>0</formula>
    </cfRule>
  </conditionalFormatting>
  <conditionalFormatting sqref="I9:J25">
    <cfRule type="cellIs" dxfId="9" priority="3" stopIfTrue="1" operator="lessThan">
      <formula>0</formula>
    </cfRule>
  </conditionalFormatting>
  <conditionalFormatting sqref="I67:J77">
    <cfRule type="cellIs" dxfId="8" priority="1" stopIfTrue="1" operator="lessThan">
      <formula>0</formula>
    </cfRule>
  </conditionalFormatting>
  <conditionalFormatting sqref="J26:J37">
    <cfRule type="cellIs" dxfId="7" priority="2" stopIfTrue="1" operator="lessThan">
      <formula>0</formula>
    </cfRule>
  </conditionalFormatting>
  <conditionalFormatting sqref="J43:J51">
    <cfRule type="cellIs" dxfId="6" priority="4" stopIfTrue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2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6D2C1-A85B-41E1-8401-63AB5A5B907B}">
  <sheetPr>
    <tabColor rgb="FFC00000"/>
    <pageSetUpPr fitToPage="1"/>
  </sheetPr>
  <dimension ref="A1:J81"/>
  <sheetViews>
    <sheetView topLeftCell="A21" zoomScale="93" zoomScaleNormal="93" workbookViewId="0">
      <selection activeCell="A31" sqref="A31"/>
    </sheetView>
  </sheetViews>
  <sheetFormatPr defaultRowHeight="15" x14ac:dyDescent="0.25"/>
  <cols>
    <col min="1" max="1" width="48" customWidth="1"/>
    <col min="2" max="8" width="15.5703125" customWidth="1"/>
    <col min="9" max="9" width="15.5703125" style="1502" customWidth="1"/>
    <col min="10" max="10" width="15.5703125" customWidth="1"/>
    <col min="12" max="12" width="10.28515625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453"/>
      <c r="J1" s="1"/>
    </row>
    <row r="2" spans="1:10" x14ac:dyDescent="0.25">
      <c r="A2" s="1629" t="s">
        <v>326</v>
      </c>
      <c r="B2" s="1629"/>
      <c r="C2" s="1629"/>
      <c r="D2" s="1629"/>
      <c r="E2" s="1629"/>
      <c r="F2" s="1629"/>
      <c r="G2" s="1629"/>
      <c r="H2" s="1629"/>
      <c r="I2" s="1629"/>
      <c r="J2" s="1629"/>
    </row>
    <row r="3" spans="1:10" x14ac:dyDescent="0.25">
      <c r="A3" s="3"/>
      <c r="B3" s="3"/>
      <c r="C3" s="3"/>
      <c r="D3" s="3"/>
      <c r="E3" s="3"/>
      <c r="F3" s="3"/>
      <c r="G3" s="3"/>
      <c r="H3" s="3"/>
      <c r="I3" s="1454"/>
      <c r="J3" s="4"/>
    </row>
    <row r="4" spans="1:10" ht="15.75" thickBot="1" x14ac:dyDescent="0.3">
      <c r="A4" s="1630" t="s">
        <v>0</v>
      </c>
      <c r="B4" s="1631"/>
      <c r="C4" s="1631"/>
      <c r="D4" s="1631"/>
      <c r="E4" s="1631"/>
      <c r="F4" s="1631"/>
      <c r="G4" s="1631"/>
      <c r="H4" s="1631"/>
      <c r="I4" s="1631"/>
      <c r="J4" s="1632"/>
    </row>
    <row r="5" spans="1:10" x14ac:dyDescent="0.25">
      <c r="A5" s="5"/>
      <c r="B5" s="1633" t="s">
        <v>1</v>
      </c>
      <c r="C5" s="1634"/>
      <c r="D5" s="1635"/>
      <c r="E5" s="1633" t="s">
        <v>2</v>
      </c>
      <c r="F5" s="1634"/>
      <c r="G5" s="1635"/>
      <c r="H5" s="1636" t="s">
        <v>3</v>
      </c>
      <c r="I5" s="1639" t="s">
        <v>4</v>
      </c>
      <c r="J5" s="1623" t="s">
        <v>5</v>
      </c>
    </row>
    <row r="6" spans="1:10" x14ac:dyDescent="0.25">
      <c r="A6" s="6" t="s">
        <v>6</v>
      </c>
      <c r="B6" s="7" t="s">
        <v>7</v>
      </c>
      <c r="C6" s="8"/>
      <c r="D6" s="9"/>
      <c r="E6" s="7" t="s">
        <v>7</v>
      </c>
      <c r="F6" s="8"/>
      <c r="G6" s="9"/>
      <c r="H6" s="1637"/>
      <c r="I6" s="1640"/>
      <c r="J6" s="1642"/>
    </row>
    <row r="7" spans="1:10" ht="33" customHeight="1" x14ac:dyDescent="0.25">
      <c r="A7" s="10"/>
      <c r="B7" s="11" t="s">
        <v>8</v>
      </c>
      <c r="C7" s="12" t="s">
        <v>9</v>
      </c>
      <c r="D7" s="13" t="s">
        <v>10</v>
      </c>
      <c r="E7" s="11" t="s">
        <v>8</v>
      </c>
      <c r="F7" s="12" t="s">
        <v>9</v>
      </c>
      <c r="G7" s="13" t="s">
        <v>10</v>
      </c>
      <c r="H7" s="1638"/>
      <c r="I7" s="1641"/>
      <c r="J7" s="1643"/>
    </row>
    <row r="8" spans="1:10" x14ac:dyDescent="0.25">
      <c r="A8" s="14" t="s">
        <v>11</v>
      </c>
      <c r="B8" s="15"/>
      <c r="C8" s="16"/>
      <c r="D8" s="17"/>
      <c r="E8" s="15"/>
      <c r="F8" s="16"/>
      <c r="G8" s="17"/>
      <c r="H8" s="18"/>
      <c r="I8" s="1455"/>
      <c r="J8" s="19"/>
    </row>
    <row r="9" spans="1:10" x14ac:dyDescent="0.25">
      <c r="A9" s="20" t="s">
        <v>12</v>
      </c>
      <c r="B9" s="21">
        <v>4</v>
      </c>
      <c r="C9" s="22">
        <v>4</v>
      </c>
      <c r="D9" s="23">
        <v>140</v>
      </c>
      <c r="E9" s="21">
        <v>4</v>
      </c>
      <c r="F9" s="22">
        <v>4</v>
      </c>
      <c r="G9" s="23">
        <v>136</v>
      </c>
      <c r="H9" s="24">
        <f>SUM(D9,G9)</f>
        <v>276</v>
      </c>
      <c r="I9" s="1458">
        <v>276</v>
      </c>
      <c r="J9" s="26">
        <v>13</v>
      </c>
    </row>
    <row r="10" spans="1:10" x14ac:dyDescent="0.25">
      <c r="A10" s="20" t="s">
        <v>13</v>
      </c>
      <c r="B10" s="21">
        <v>4</v>
      </c>
      <c r="C10" s="22">
        <v>4</v>
      </c>
      <c r="D10" s="23">
        <v>140</v>
      </c>
      <c r="E10" s="21">
        <v>4</v>
      </c>
      <c r="F10" s="22">
        <v>4</v>
      </c>
      <c r="G10" s="23">
        <v>136</v>
      </c>
      <c r="H10" s="24">
        <f>SUM(D10,G10)</f>
        <v>276</v>
      </c>
      <c r="I10" s="1458">
        <v>276</v>
      </c>
      <c r="J10" s="26">
        <v>13</v>
      </c>
    </row>
    <row r="11" spans="1:10" x14ac:dyDescent="0.25">
      <c r="A11" s="20" t="s">
        <v>14</v>
      </c>
      <c r="B11" s="21">
        <v>4</v>
      </c>
      <c r="C11" s="22">
        <v>3</v>
      </c>
      <c r="D11" s="23">
        <v>104</v>
      </c>
      <c r="E11" s="21">
        <v>4</v>
      </c>
      <c r="F11" s="22">
        <v>3</v>
      </c>
      <c r="G11" s="23">
        <v>102</v>
      </c>
      <c r="H11" s="24">
        <f>SUM(D11,G11)</f>
        <v>206</v>
      </c>
      <c r="I11" s="1458">
        <v>206</v>
      </c>
      <c r="J11" s="26">
        <v>10</v>
      </c>
    </row>
    <row r="12" spans="1:10" x14ac:dyDescent="0.25">
      <c r="A12" s="20" t="s">
        <v>15</v>
      </c>
      <c r="B12" s="21">
        <v>1</v>
      </c>
      <c r="C12" s="22">
        <v>1</v>
      </c>
      <c r="D12" s="23">
        <v>30</v>
      </c>
      <c r="E12" s="21">
        <v>0</v>
      </c>
      <c r="F12" s="22">
        <v>0</v>
      </c>
      <c r="G12" s="23">
        <v>0</v>
      </c>
      <c r="H12" s="24">
        <f>SUM(D12,G12)</f>
        <v>30</v>
      </c>
      <c r="I12" s="1458">
        <v>30</v>
      </c>
      <c r="J12" s="26">
        <v>2</v>
      </c>
    </row>
    <row r="13" spans="1:10" x14ac:dyDescent="0.25">
      <c r="A13" s="20" t="s">
        <v>16</v>
      </c>
      <c r="B13" s="21">
        <v>0</v>
      </c>
      <c r="C13" s="22">
        <v>0</v>
      </c>
      <c r="D13" s="23">
        <v>0</v>
      </c>
      <c r="E13" s="21">
        <v>1</v>
      </c>
      <c r="F13" s="22">
        <v>2</v>
      </c>
      <c r="G13" s="23">
        <v>40</v>
      </c>
      <c r="H13" s="24">
        <f t="shared" ref="H13:H16" si="0">SUM(D13,G13)</f>
        <v>40</v>
      </c>
      <c r="I13" s="1458">
        <v>40</v>
      </c>
      <c r="J13" s="26">
        <v>2</v>
      </c>
    </row>
    <row r="14" spans="1:10" x14ac:dyDescent="0.25">
      <c r="A14" s="20" t="s">
        <v>17</v>
      </c>
      <c r="B14" s="21">
        <v>2</v>
      </c>
      <c r="C14" s="22">
        <v>1</v>
      </c>
      <c r="D14" s="23">
        <v>40</v>
      </c>
      <c r="E14" s="21">
        <v>0</v>
      </c>
      <c r="F14" s="22">
        <v>0</v>
      </c>
      <c r="G14" s="23">
        <v>0</v>
      </c>
      <c r="H14" s="24">
        <f>SUM(D14,G14)</f>
        <v>40</v>
      </c>
      <c r="I14" s="1458">
        <v>40</v>
      </c>
      <c r="J14" s="26">
        <v>2</v>
      </c>
    </row>
    <row r="15" spans="1:10" x14ac:dyDescent="0.25">
      <c r="A15" s="20" t="s">
        <v>18</v>
      </c>
      <c r="B15" s="21">
        <v>0</v>
      </c>
      <c r="C15" s="22">
        <v>0</v>
      </c>
      <c r="D15" s="23">
        <v>0</v>
      </c>
      <c r="E15" s="21">
        <v>2</v>
      </c>
      <c r="F15" s="22">
        <v>1</v>
      </c>
      <c r="G15" s="23">
        <v>40</v>
      </c>
      <c r="H15" s="24">
        <f>SUM(D15,G15)</f>
        <v>40</v>
      </c>
      <c r="I15" s="1458">
        <v>40</v>
      </c>
      <c r="J15" s="26">
        <v>2</v>
      </c>
    </row>
    <row r="16" spans="1:10" x14ac:dyDescent="0.25">
      <c r="A16" s="1461" t="s">
        <v>19</v>
      </c>
      <c r="B16" s="1462">
        <v>0</v>
      </c>
      <c r="C16" s="1463">
        <v>0</v>
      </c>
      <c r="D16" s="1464">
        <v>0</v>
      </c>
      <c r="E16" s="1462">
        <v>0</v>
      </c>
      <c r="F16" s="1463">
        <v>0</v>
      </c>
      <c r="G16" s="1464">
        <v>0</v>
      </c>
      <c r="H16" s="1465">
        <f t="shared" si="0"/>
        <v>0</v>
      </c>
      <c r="I16" s="1466">
        <v>0</v>
      </c>
      <c r="J16" s="1467">
        <v>0</v>
      </c>
    </row>
    <row r="17" spans="1:10" x14ac:dyDescent="0.25">
      <c r="A17" s="20" t="s">
        <v>20</v>
      </c>
      <c r="B17" s="21">
        <v>3</v>
      </c>
      <c r="C17" s="22">
        <v>2</v>
      </c>
      <c r="D17" s="23">
        <v>80</v>
      </c>
      <c r="E17" s="21">
        <v>0</v>
      </c>
      <c r="F17" s="22">
        <v>0</v>
      </c>
      <c r="G17" s="23">
        <v>0</v>
      </c>
      <c r="H17" s="24">
        <v>80</v>
      </c>
      <c r="I17" s="1458">
        <v>80</v>
      </c>
      <c r="J17" s="26">
        <v>4</v>
      </c>
    </row>
    <row r="18" spans="1:10" x14ac:dyDescent="0.25">
      <c r="A18" s="1468" t="s">
        <v>21</v>
      </c>
      <c r="B18" s="21">
        <v>1</v>
      </c>
      <c r="C18" s="22">
        <v>0</v>
      </c>
      <c r="D18" s="23">
        <v>0</v>
      </c>
      <c r="E18" s="21">
        <v>0</v>
      </c>
      <c r="F18" s="22">
        <v>0</v>
      </c>
      <c r="G18" s="23">
        <v>0</v>
      </c>
      <c r="H18" s="24"/>
      <c r="I18" s="1458"/>
      <c r="J18" s="26"/>
    </row>
    <row r="19" spans="1:10" x14ac:dyDescent="0.25">
      <c r="A19" s="20" t="s">
        <v>22</v>
      </c>
      <c r="B19" s="21">
        <v>2</v>
      </c>
      <c r="C19" s="22">
        <v>1</v>
      </c>
      <c r="D19" s="23">
        <v>40</v>
      </c>
      <c r="E19" s="21">
        <v>0</v>
      </c>
      <c r="F19" s="22">
        <v>0</v>
      </c>
      <c r="G19" s="23">
        <v>0</v>
      </c>
      <c r="H19" s="24">
        <v>40</v>
      </c>
      <c r="I19" s="1458">
        <v>40</v>
      </c>
      <c r="J19" s="26">
        <v>2</v>
      </c>
    </row>
    <row r="20" spans="1:10" x14ac:dyDescent="0.25">
      <c r="A20" s="1468" t="s">
        <v>316</v>
      </c>
      <c r="B20" s="21">
        <v>0</v>
      </c>
      <c r="C20" s="22">
        <v>0</v>
      </c>
      <c r="D20" s="23">
        <v>0</v>
      </c>
      <c r="E20" s="21">
        <v>0</v>
      </c>
      <c r="F20" s="22">
        <v>0</v>
      </c>
      <c r="G20" s="23">
        <v>0</v>
      </c>
      <c r="H20" s="24"/>
      <c r="I20" s="1458"/>
      <c r="J20" s="26"/>
    </row>
    <row r="21" spans="1:10" ht="19.5" customHeight="1" x14ac:dyDescent="0.25">
      <c r="A21" s="27" t="s">
        <v>23</v>
      </c>
      <c r="B21" s="21">
        <v>2</v>
      </c>
      <c r="C21" s="22">
        <v>2</v>
      </c>
      <c r="D21" s="23">
        <v>70</v>
      </c>
      <c r="E21" s="21">
        <v>2</v>
      </c>
      <c r="F21" s="22">
        <v>2</v>
      </c>
      <c r="G21" s="23">
        <v>80</v>
      </c>
      <c r="H21" s="24">
        <f>SUM(D21,G21)</f>
        <v>150</v>
      </c>
      <c r="I21" s="1458">
        <v>150</v>
      </c>
      <c r="J21" s="26">
        <v>6</v>
      </c>
    </row>
    <row r="22" spans="1:10" ht="15.75" thickBot="1" x14ac:dyDescent="0.3">
      <c r="A22" s="28" t="s">
        <v>24</v>
      </c>
      <c r="B22" s="29"/>
      <c r="C22" s="30"/>
      <c r="D22" s="31"/>
      <c r="E22" s="29"/>
      <c r="F22" s="30"/>
      <c r="G22" s="31"/>
      <c r="H22" s="32"/>
      <c r="I22" s="1469"/>
      <c r="J22" s="34"/>
    </row>
    <row r="23" spans="1:10" ht="15.75" thickBot="1" x14ac:dyDescent="0.3">
      <c r="A23" s="35" t="s">
        <v>25</v>
      </c>
      <c r="B23" s="36">
        <f>SUM(B9:B22)</f>
        <v>23</v>
      </c>
      <c r="C23" s="37">
        <f>SUM(C9:C22)</f>
        <v>18</v>
      </c>
      <c r="D23" s="38">
        <f>SUM(D9:D21)</f>
        <v>644</v>
      </c>
      <c r="E23" s="36">
        <f>SUM(E9:E22)</f>
        <v>17</v>
      </c>
      <c r="F23" s="37">
        <f>SUM(F9:F22)</f>
        <v>16</v>
      </c>
      <c r="G23" s="38">
        <f>SUM(G9:G21)</f>
        <v>534</v>
      </c>
      <c r="H23" s="39">
        <f>SUM(H9:H21)</f>
        <v>1178</v>
      </c>
      <c r="I23" s="1470">
        <f>SUM(I9:I21)</f>
        <v>1178</v>
      </c>
      <c r="J23" s="40">
        <f>SUM(J9:J21)</f>
        <v>56</v>
      </c>
    </row>
    <row r="24" spans="1:10" x14ac:dyDescent="0.25">
      <c r="A24" s="41"/>
      <c r="B24" s="42"/>
      <c r="C24" s="43"/>
      <c r="D24" s="44"/>
      <c r="E24" s="42"/>
      <c r="F24" s="43"/>
      <c r="G24" s="44"/>
      <c r="H24" s="45"/>
      <c r="I24" s="1471"/>
      <c r="J24" s="46"/>
    </row>
    <row r="25" spans="1:10" ht="15.75" thickBot="1" x14ac:dyDescent="0.3">
      <c r="A25" s="47" t="s">
        <v>26</v>
      </c>
      <c r="B25" s="48"/>
      <c r="C25" s="49"/>
      <c r="D25" s="50"/>
      <c r="E25" s="48"/>
      <c r="F25" s="49"/>
      <c r="G25" s="50"/>
      <c r="H25" s="51"/>
      <c r="I25" s="1472"/>
      <c r="J25" s="52"/>
    </row>
    <row r="26" spans="1:10" x14ac:dyDescent="0.25">
      <c r="A26" s="53" t="s">
        <v>317</v>
      </c>
      <c r="B26" s="54">
        <v>3</v>
      </c>
      <c r="C26" s="55">
        <v>3</v>
      </c>
      <c r="D26" s="56">
        <v>99</v>
      </c>
      <c r="E26" s="54">
        <v>0</v>
      </c>
      <c r="F26" s="55">
        <v>0</v>
      </c>
      <c r="G26" s="56">
        <v>0</v>
      </c>
      <c r="H26" s="57">
        <f>SUM(D26,D27)</f>
        <v>132</v>
      </c>
      <c r="I26" s="1473">
        <v>132</v>
      </c>
      <c r="J26" s="46">
        <v>6</v>
      </c>
    </row>
    <row r="27" spans="1:10" ht="15.75" thickBot="1" x14ac:dyDescent="0.3">
      <c r="A27" s="59" t="s">
        <v>318</v>
      </c>
      <c r="B27" s="60">
        <v>0</v>
      </c>
      <c r="C27" s="61">
        <v>2</v>
      </c>
      <c r="D27" s="62">
        <v>33</v>
      </c>
      <c r="E27" s="60">
        <v>0</v>
      </c>
      <c r="F27" s="61">
        <v>0</v>
      </c>
      <c r="G27" s="62">
        <v>0</v>
      </c>
      <c r="H27" s="63"/>
      <c r="I27" s="1474"/>
      <c r="J27" s="65"/>
    </row>
    <row r="28" spans="1:10" x14ac:dyDescent="0.25">
      <c r="A28" s="53" t="s">
        <v>319</v>
      </c>
      <c r="B28" s="54">
        <v>0</v>
      </c>
      <c r="C28" s="55">
        <v>0</v>
      </c>
      <c r="D28" s="56">
        <v>0</v>
      </c>
      <c r="E28" s="54">
        <v>2</v>
      </c>
      <c r="F28" s="55">
        <v>2</v>
      </c>
      <c r="G28" s="56">
        <v>66</v>
      </c>
      <c r="H28" s="57">
        <f>SUM(G28:G29)</f>
        <v>132</v>
      </c>
      <c r="I28" s="1473">
        <v>132</v>
      </c>
      <c r="J28" s="46">
        <v>6</v>
      </c>
    </row>
    <row r="29" spans="1:10" ht="15.75" thickBot="1" x14ac:dyDescent="0.3">
      <c r="A29" s="59" t="s">
        <v>27</v>
      </c>
      <c r="B29" s="60">
        <v>0</v>
      </c>
      <c r="C29" s="61">
        <v>0</v>
      </c>
      <c r="D29" s="62">
        <v>0</v>
      </c>
      <c r="E29" s="60">
        <v>0</v>
      </c>
      <c r="F29" s="61">
        <v>4</v>
      </c>
      <c r="G29" s="62">
        <v>66</v>
      </c>
      <c r="H29" s="63"/>
      <c r="I29" s="1474"/>
      <c r="J29" s="65"/>
    </row>
    <row r="30" spans="1:10" ht="15.75" thickBot="1" x14ac:dyDescent="0.3">
      <c r="A30" s="66" t="s">
        <v>320</v>
      </c>
      <c r="B30" s="67">
        <v>0</v>
      </c>
      <c r="C30" s="68">
        <v>0</v>
      </c>
      <c r="D30" s="69">
        <v>0</v>
      </c>
      <c r="E30" s="67">
        <v>1</v>
      </c>
      <c r="F30" s="68">
        <v>1</v>
      </c>
      <c r="G30" s="69">
        <v>33</v>
      </c>
      <c r="H30" s="70">
        <v>33</v>
      </c>
      <c r="I30" s="1470">
        <v>166</v>
      </c>
      <c r="J30" s="71">
        <v>9</v>
      </c>
    </row>
    <row r="31" spans="1:10" ht="15.75" thickBot="1" x14ac:dyDescent="0.3">
      <c r="A31" s="66" t="s">
        <v>28</v>
      </c>
      <c r="B31" s="67">
        <v>0</v>
      </c>
      <c r="C31" s="68">
        <v>0</v>
      </c>
      <c r="D31" s="69">
        <v>0</v>
      </c>
      <c r="E31" s="67">
        <v>4</v>
      </c>
      <c r="F31" s="68">
        <v>4</v>
      </c>
      <c r="G31" s="69">
        <v>133</v>
      </c>
      <c r="H31" s="70">
        <v>133</v>
      </c>
      <c r="I31" s="1470">
        <v>0</v>
      </c>
      <c r="J31" s="71">
        <v>0</v>
      </c>
    </row>
    <row r="32" spans="1:10" ht="15.75" thickBot="1" x14ac:dyDescent="0.3">
      <c r="A32" s="66" t="s">
        <v>321</v>
      </c>
      <c r="B32" s="67">
        <v>1</v>
      </c>
      <c r="C32" s="68">
        <v>1</v>
      </c>
      <c r="D32" s="69">
        <v>33</v>
      </c>
      <c r="E32" s="67">
        <v>0</v>
      </c>
      <c r="F32" s="68">
        <v>0</v>
      </c>
      <c r="G32" s="69">
        <v>0</v>
      </c>
      <c r="H32" s="70">
        <f>SUM(D32,G32)</f>
        <v>33</v>
      </c>
      <c r="I32" s="1470">
        <v>99</v>
      </c>
      <c r="J32" s="71">
        <v>5</v>
      </c>
    </row>
    <row r="33" spans="1:10" ht="15.75" thickBot="1" x14ac:dyDescent="0.3">
      <c r="A33" s="66" t="s">
        <v>29</v>
      </c>
      <c r="B33" s="67">
        <v>4</v>
      </c>
      <c r="C33" s="68">
        <v>0</v>
      </c>
      <c r="D33" s="69">
        <v>66</v>
      </c>
      <c r="E33" s="67">
        <v>0</v>
      </c>
      <c r="F33" s="68">
        <v>0</v>
      </c>
      <c r="G33" s="69">
        <v>0</v>
      </c>
      <c r="H33" s="70">
        <f>SUM(D33,G33)</f>
        <v>66</v>
      </c>
      <c r="I33" s="1470">
        <v>0</v>
      </c>
      <c r="J33" s="71">
        <v>0</v>
      </c>
    </row>
    <row r="34" spans="1:10" ht="15.75" thickBot="1" x14ac:dyDescent="0.3">
      <c r="A34" s="66" t="s">
        <v>30</v>
      </c>
      <c r="B34" s="67">
        <v>0</v>
      </c>
      <c r="C34" s="68">
        <v>0</v>
      </c>
      <c r="D34" s="69">
        <v>0</v>
      </c>
      <c r="E34" s="67">
        <v>3</v>
      </c>
      <c r="F34" s="68">
        <v>3</v>
      </c>
      <c r="G34" s="69">
        <v>99</v>
      </c>
      <c r="H34" s="70">
        <f>SUM(D34,G34)</f>
        <v>99</v>
      </c>
      <c r="I34" s="1470">
        <v>99</v>
      </c>
      <c r="J34" s="71">
        <v>5</v>
      </c>
    </row>
    <row r="35" spans="1:10" x14ac:dyDescent="0.25">
      <c r="A35" s="72" t="s">
        <v>31</v>
      </c>
      <c r="B35" s="73">
        <v>0</v>
      </c>
      <c r="C35" s="74">
        <v>0</v>
      </c>
      <c r="D35" s="75">
        <v>0</v>
      </c>
      <c r="E35" s="73">
        <v>0</v>
      </c>
      <c r="F35" s="74">
        <v>6</v>
      </c>
      <c r="G35" s="75">
        <v>99</v>
      </c>
      <c r="H35" s="1475">
        <v>99</v>
      </c>
      <c r="I35" s="1473">
        <v>99</v>
      </c>
      <c r="J35" s="76">
        <v>5</v>
      </c>
    </row>
    <row r="36" spans="1:10" ht="15.75" thickBot="1" x14ac:dyDescent="0.3">
      <c r="A36" s="77" t="s">
        <v>32</v>
      </c>
      <c r="B36" s="78">
        <v>0</v>
      </c>
      <c r="C36" s="79">
        <v>0</v>
      </c>
      <c r="D36" s="80">
        <v>0</v>
      </c>
      <c r="E36" s="78">
        <v>0</v>
      </c>
      <c r="F36" s="79">
        <v>0</v>
      </c>
      <c r="G36" s="80">
        <v>0</v>
      </c>
      <c r="H36" s="81">
        <v>0</v>
      </c>
      <c r="I36" s="1474"/>
      <c r="J36" s="82"/>
    </row>
    <row r="37" spans="1:10" ht="15.75" thickBot="1" x14ac:dyDescent="0.3">
      <c r="A37" s="83"/>
      <c r="B37" s="84"/>
      <c r="C37" s="85"/>
      <c r="D37" s="86"/>
      <c r="E37" s="84"/>
      <c r="F37" s="85"/>
      <c r="G37" s="86"/>
      <c r="H37" s="70"/>
      <c r="I37" s="1476"/>
      <c r="J37" s="71"/>
    </row>
    <row r="38" spans="1:10" ht="15.75" thickBot="1" x14ac:dyDescent="0.3">
      <c r="A38" s="35" t="s">
        <v>33</v>
      </c>
      <c r="B38" s="36">
        <f t="shared" ref="B38:I38" si="1">SUM(B26:B37)</f>
        <v>8</v>
      </c>
      <c r="C38" s="37">
        <f t="shared" si="1"/>
        <v>6</v>
      </c>
      <c r="D38" s="38">
        <f t="shared" si="1"/>
        <v>231</v>
      </c>
      <c r="E38" s="36">
        <f t="shared" si="1"/>
        <v>10</v>
      </c>
      <c r="F38" s="37">
        <f t="shared" si="1"/>
        <v>20</v>
      </c>
      <c r="G38" s="38">
        <f t="shared" si="1"/>
        <v>496</v>
      </c>
      <c r="H38" s="39">
        <f t="shared" si="1"/>
        <v>727</v>
      </c>
      <c r="I38" s="1470">
        <f t="shared" si="1"/>
        <v>727</v>
      </c>
      <c r="J38" s="40">
        <f t="shared" ref="J38" si="2">SUM(J26:J37)</f>
        <v>36</v>
      </c>
    </row>
    <row r="39" spans="1:10" ht="16.5" thickBot="1" x14ac:dyDescent="0.3">
      <c r="A39" s="1477" t="s">
        <v>34</v>
      </c>
      <c r="B39" s="1478">
        <f>SUM(B38,B23)</f>
        <v>31</v>
      </c>
      <c r="C39" s="1479">
        <f>SUM(C38,C23)</f>
        <v>24</v>
      </c>
      <c r="D39" s="1480">
        <f>SUM(D38,D23)</f>
        <v>875</v>
      </c>
      <c r="E39" s="1478">
        <f>SUM(E23,E38)</f>
        <v>27</v>
      </c>
      <c r="F39" s="1479">
        <f>SUM(F38,F23)</f>
        <v>36</v>
      </c>
      <c r="G39" s="1480">
        <f>SUM(G38,G23)</f>
        <v>1030</v>
      </c>
      <c r="H39" s="1481">
        <f>SUM(H23,H38)</f>
        <v>1905</v>
      </c>
      <c r="I39" s="1481">
        <f>SUM(I23,I38)</f>
        <v>1905</v>
      </c>
      <c r="J39" s="1482">
        <f>SUM(J38,J23)</f>
        <v>92</v>
      </c>
    </row>
    <row r="40" spans="1:10" x14ac:dyDescent="0.25">
      <c r="A40" s="41"/>
      <c r="B40" s="42"/>
      <c r="C40" s="43"/>
      <c r="D40" s="44"/>
      <c r="E40" s="42"/>
      <c r="F40" s="43"/>
      <c r="G40" s="44"/>
      <c r="H40" s="45"/>
      <c r="I40" s="1483"/>
      <c r="J40" s="90"/>
    </row>
    <row r="41" spans="1:10" x14ac:dyDescent="0.25">
      <c r="A41" s="1455" t="s">
        <v>35</v>
      </c>
      <c r="B41" s="1503"/>
      <c r="C41" s="1504"/>
      <c r="D41" s="1505"/>
      <c r="E41" s="1503"/>
      <c r="F41" s="1504"/>
      <c r="G41" s="1505"/>
      <c r="H41" s="1492"/>
      <c r="I41" s="1484"/>
      <c r="J41" s="1506"/>
    </row>
    <row r="42" spans="1:10" x14ac:dyDescent="0.25">
      <c r="A42" s="1507" t="s">
        <v>238</v>
      </c>
      <c r="B42" s="1456"/>
      <c r="C42" s="1457"/>
      <c r="D42" s="1508"/>
      <c r="E42" s="1456"/>
      <c r="F42" s="1457"/>
      <c r="G42" s="1508"/>
      <c r="H42" s="1499"/>
      <c r="I42" s="1485"/>
      <c r="J42" s="1509"/>
    </row>
    <row r="43" spans="1:10" x14ac:dyDescent="0.25">
      <c r="A43" s="1510" t="s">
        <v>36</v>
      </c>
      <c r="B43" s="1459">
        <v>0</v>
      </c>
      <c r="C43" s="1460">
        <v>2</v>
      </c>
      <c r="D43" s="1511">
        <v>33</v>
      </c>
      <c r="E43" s="1459">
        <v>0</v>
      </c>
      <c r="F43" s="1460">
        <v>0</v>
      </c>
      <c r="G43" s="1511">
        <v>0</v>
      </c>
      <c r="H43" s="1512">
        <f>SUM(D43,G43)</f>
        <v>33</v>
      </c>
      <c r="I43" s="1458"/>
      <c r="J43" s="1513"/>
    </row>
    <row r="44" spans="1:10" x14ac:dyDescent="0.25">
      <c r="A44" s="1510" t="s">
        <v>27</v>
      </c>
      <c r="B44" s="1459">
        <v>0</v>
      </c>
      <c r="C44" s="1460">
        <v>0</v>
      </c>
      <c r="D44" s="1511">
        <v>0</v>
      </c>
      <c r="E44" s="1459">
        <v>0</v>
      </c>
      <c r="F44" s="1460">
        <v>4</v>
      </c>
      <c r="G44" s="1511">
        <v>66</v>
      </c>
      <c r="H44" s="1512">
        <f>SUM(D44,G44)</f>
        <v>66</v>
      </c>
      <c r="I44" s="1458"/>
      <c r="J44" s="1513"/>
    </row>
    <row r="45" spans="1:10" x14ac:dyDescent="0.25">
      <c r="A45" s="1510" t="s">
        <v>28</v>
      </c>
      <c r="B45" s="1459">
        <v>0</v>
      </c>
      <c r="C45" s="1460">
        <v>0</v>
      </c>
      <c r="D45" s="1511">
        <v>0</v>
      </c>
      <c r="E45" s="1459">
        <v>4</v>
      </c>
      <c r="F45" s="1460">
        <v>4</v>
      </c>
      <c r="G45" s="1511">
        <v>133</v>
      </c>
      <c r="H45" s="1512">
        <v>133</v>
      </c>
      <c r="I45" s="1458"/>
      <c r="J45" s="1513"/>
    </row>
    <row r="46" spans="1:10" x14ac:dyDescent="0.25">
      <c r="A46" s="1510" t="s">
        <v>29</v>
      </c>
      <c r="B46" s="1459">
        <v>4</v>
      </c>
      <c r="C46" s="1460">
        <v>0</v>
      </c>
      <c r="D46" s="1511">
        <v>66</v>
      </c>
      <c r="E46" s="1459">
        <v>0</v>
      </c>
      <c r="F46" s="1460">
        <v>0</v>
      </c>
      <c r="G46" s="1511">
        <v>0</v>
      </c>
      <c r="H46" s="1512">
        <f>SUM(D46,G46)</f>
        <v>66</v>
      </c>
      <c r="I46" s="1458"/>
      <c r="J46" s="1513"/>
    </row>
    <row r="47" spans="1:10" x14ac:dyDescent="0.25">
      <c r="A47" s="1514" t="s">
        <v>322</v>
      </c>
      <c r="B47" s="1515">
        <v>0</v>
      </c>
      <c r="C47" s="1516">
        <v>0</v>
      </c>
      <c r="D47" s="1517">
        <v>0</v>
      </c>
      <c r="E47" s="1518">
        <v>3</v>
      </c>
      <c r="F47" s="1519">
        <v>3</v>
      </c>
      <c r="G47" s="1520">
        <v>99</v>
      </c>
      <c r="H47" s="1521">
        <f>SUM(D47,G47)</f>
        <v>99</v>
      </c>
      <c r="I47" s="1486"/>
      <c r="J47" s="1522"/>
    </row>
    <row r="48" spans="1:10" x14ac:dyDescent="0.25">
      <c r="A48" s="1523" t="s">
        <v>37</v>
      </c>
      <c r="B48" s="1524">
        <v>0</v>
      </c>
      <c r="C48" s="1524">
        <v>4</v>
      </c>
      <c r="D48" s="1524">
        <v>48</v>
      </c>
      <c r="E48" s="1524">
        <v>0</v>
      </c>
      <c r="F48" s="1524">
        <v>0</v>
      </c>
      <c r="G48" s="1524">
        <v>0</v>
      </c>
      <c r="H48" s="1524">
        <v>48</v>
      </c>
      <c r="I48" s="1487"/>
      <c r="J48" s="1525"/>
    </row>
    <row r="49" spans="1:10" x14ac:dyDescent="0.25">
      <c r="A49" s="1523" t="s">
        <v>323</v>
      </c>
      <c r="B49" s="1526">
        <v>0</v>
      </c>
      <c r="C49" s="1524">
        <v>2</v>
      </c>
      <c r="D49" s="1527">
        <v>33</v>
      </c>
      <c r="E49" s="1526">
        <v>0</v>
      </c>
      <c r="F49" s="1524">
        <v>0</v>
      </c>
      <c r="G49" s="1527">
        <v>0</v>
      </c>
      <c r="H49" s="1528">
        <v>33</v>
      </c>
      <c r="I49" s="1487"/>
      <c r="J49" s="1525"/>
    </row>
    <row r="50" spans="1:10" x14ac:dyDescent="0.25">
      <c r="A50" s="1529" t="s">
        <v>38</v>
      </c>
      <c r="B50" s="1530"/>
      <c r="C50" s="1531"/>
      <c r="D50" s="1532">
        <f>SUM(D43:D49)</f>
        <v>180</v>
      </c>
      <c r="E50" s="1530"/>
      <c r="F50" s="1531"/>
      <c r="G50" s="1532">
        <f>SUM(G43:G49)</f>
        <v>298</v>
      </c>
      <c r="H50" s="1458">
        <f>SUM(H43:H49)</f>
        <v>478</v>
      </c>
      <c r="I50" s="1458">
        <v>240</v>
      </c>
      <c r="J50" s="1533">
        <v>10</v>
      </c>
    </row>
    <row r="51" spans="1:10" ht="15.75" thickBot="1" x14ac:dyDescent="0.3">
      <c r="A51" s="59"/>
      <c r="B51" s="60"/>
      <c r="C51" s="61"/>
      <c r="D51" s="62"/>
      <c r="E51" s="60"/>
      <c r="F51" s="61"/>
      <c r="G51" s="62"/>
      <c r="H51" s="63"/>
      <c r="I51" s="1491"/>
      <c r="J51" s="65"/>
    </row>
    <row r="52" spans="1:10" x14ac:dyDescent="0.25">
      <c r="A52" s="41"/>
      <c r="B52" s="42"/>
      <c r="C52" s="43"/>
      <c r="D52" s="44"/>
      <c r="E52" s="42"/>
      <c r="F52" s="43"/>
      <c r="G52" s="44"/>
      <c r="H52" s="45"/>
      <c r="I52" s="1483"/>
      <c r="J52" s="90"/>
    </row>
    <row r="53" spans="1:10" x14ac:dyDescent="0.25">
      <c r="A53" s="14" t="s">
        <v>39</v>
      </c>
      <c r="B53" s="112"/>
      <c r="C53" s="113"/>
      <c r="D53" s="114"/>
      <c r="E53" s="112"/>
      <c r="F53" s="113"/>
      <c r="G53" s="114"/>
      <c r="H53" s="115"/>
      <c r="I53" s="1484"/>
      <c r="J53" s="95"/>
    </row>
    <row r="54" spans="1:10" x14ac:dyDescent="0.25">
      <c r="A54" s="20" t="s">
        <v>40</v>
      </c>
      <c r="B54" s="21"/>
      <c r="C54" s="116">
        <v>7.6</v>
      </c>
      <c r="D54" s="23">
        <v>190</v>
      </c>
      <c r="E54" s="21"/>
      <c r="F54" s="22"/>
      <c r="G54" s="23">
        <v>0</v>
      </c>
      <c r="H54" s="117">
        <f>SUM(D54,G54)</f>
        <v>190</v>
      </c>
      <c r="I54" s="1458">
        <v>190</v>
      </c>
      <c r="J54" s="118">
        <v>8</v>
      </c>
    </row>
    <row r="55" spans="1:10" x14ac:dyDescent="0.25">
      <c r="A55" s="20" t="s">
        <v>41</v>
      </c>
      <c r="B55" s="21"/>
      <c r="C55" s="22"/>
      <c r="D55" s="23"/>
      <c r="E55" s="21"/>
      <c r="F55" s="22"/>
      <c r="G55" s="23"/>
      <c r="H55" s="24"/>
      <c r="I55" s="1458"/>
      <c r="J55" s="118"/>
    </row>
    <row r="56" spans="1:10" x14ac:dyDescent="0.25">
      <c r="A56" s="20"/>
      <c r="B56" s="21"/>
      <c r="C56" s="22"/>
      <c r="D56" s="23"/>
      <c r="E56" s="21"/>
      <c r="F56" s="22"/>
      <c r="G56" s="23"/>
      <c r="H56" s="24"/>
      <c r="I56" s="1458"/>
      <c r="J56" s="118"/>
    </row>
    <row r="57" spans="1:10" x14ac:dyDescent="0.25">
      <c r="A57" s="14" t="s">
        <v>42</v>
      </c>
      <c r="B57" s="119"/>
      <c r="C57" s="120"/>
      <c r="D57" s="121"/>
      <c r="E57" s="119"/>
      <c r="F57" s="120"/>
      <c r="G57" s="121"/>
      <c r="H57" s="122"/>
      <c r="I57" s="1492">
        <v>96</v>
      </c>
      <c r="J57" s="123">
        <v>4</v>
      </c>
    </row>
    <row r="58" spans="1:10" x14ac:dyDescent="0.25">
      <c r="A58" s="20" t="s">
        <v>43</v>
      </c>
      <c r="B58" s="21"/>
      <c r="C58" s="22"/>
      <c r="D58" s="23">
        <v>48</v>
      </c>
      <c r="E58" s="21"/>
      <c r="F58" s="22"/>
      <c r="G58" s="23">
        <v>48</v>
      </c>
      <c r="H58" s="117">
        <f>SUM(D58,G58)</f>
        <v>96</v>
      </c>
      <c r="I58" s="1458"/>
      <c r="J58" s="26"/>
    </row>
    <row r="59" spans="1:10" x14ac:dyDescent="0.25">
      <c r="A59" s="20"/>
      <c r="B59" s="21"/>
      <c r="C59" s="22"/>
      <c r="D59" s="23"/>
      <c r="E59" s="21"/>
      <c r="F59" s="22"/>
      <c r="G59" s="23"/>
      <c r="H59" s="117"/>
      <c r="I59" s="1458"/>
      <c r="J59" s="26"/>
    </row>
    <row r="60" spans="1:10" x14ac:dyDescent="0.25">
      <c r="A60" s="14" t="s">
        <v>44</v>
      </c>
      <c r="B60" s="119"/>
      <c r="C60" s="120"/>
      <c r="D60" s="121"/>
      <c r="E60" s="119"/>
      <c r="F60" s="120"/>
      <c r="G60" s="121"/>
      <c r="H60" s="94"/>
      <c r="I60" s="1484">
        <v>240</v>
      </c>
      <c r="J60" s="124">
        <v>12</v>
      </c>
    </row>
    <row r="61" spans="1:10" ht="22.5" customHeight="1" x14ac:dyDescent="0.25">
      <c r="A61" s="27" t="s">
        <v>45</v>
      </c>
      <c r="B61" s="21">
        <v>2</v>
      </c>
      <c r="C61" s="22">
        <v>2</v>
      </c>
      <c r="D61" s="23">
        <v>62</v>
      </c>
      <c r="E61" s="21">
        <v>2</v>
      </c>
      <c r="F61" s="22">
        <v>2</v>
      </c>
      <c r="G61" s="23">
        <v>66</v>
      </c>
      <c r="H61" s="24">
        <f>SUM(G61,D61)</f>
        <v>128</v>
      </c>
      <c r="I61" s="1458"/>
      <c r="J61" s="26">
        <v>6</v>
      </c>
    </row>
    <row r="62" spans="1:10" ht="22.5" customHeight="1" x14ac:dyDescent="0.25">
      <c r="A62" s="1493" t="s">
        <v>46</v>
      </c>
      <c r="B62" s="1494">
        <v>0</v>
      </c>
      <c r="C62" s="1495">
        <v>4</v>
      </c>
      <c r="D62" s="1496">
        <v>24</v>
      </c>
      <c r="E62" s="1494">
        <v>0</v>
      </c>
      <c r="F62" s="1495">
        <v>0</v>
      </c>
      <c r="G62" s="1496">
        <v>0</v>
      </c>
      <c r="H62" s="24">
        <f>SUM(G62,D62)</f>
        <v>24</v>
      </c>
      <c r="I62" s="1497"/>
      <c r="J62" s="1498">
        <v>1</v>
      </c>
    </row>
    <row r="63" spans="1:10" ht="22.5" customHeight="1" x14ac:dyDescent="0.25">
      <c r="A63" s="1493" t="s">
        <v>47</v>
      </c>
      <c r="B63" s="1494">
        <v>0</v>
      </c>
      <c r="C63" s="1495">
        <v>0</v>
      </c>
      <c r="D63" s="1496">
        <v>24</v>
      </c>
      <c r="E63" s="1494">
        <v>0</v>
      </c>
      <c r="F63" s="1495">
        <v>0</v>
      </c>
      <c r="G63" s="1496">
        <v>0</v>
      </c>
      <c r="H63" s="24">
        <f>SUM(G63,D63)</f>
        <v>24</v>
      </c>
      <c r="I63" s="1497"/>
      <c r="J63" s="1498">
        <v>1</v>
      </c>
    </row>
    <row r="64" spans="1:10" ht="26.25" customHeight="1" x14ac:dyDescent="0.25">
      <c r="A64" s="27" t="s">
        <v>324</v>
      </c>
      <c r="B64" s="21">
        <v>0</v>
      </c>
      <c r="C64" s="22">
        <v>2</v>
      </c>
      <c r="D64" s="23">
        <v>33</v>
      </c>
      <c r="E64" s="21">
        <v>0</v>
      </c>
      <c r="F64" s="22">
        <v>0</v>
      </c>
      <c r="G64" s="23">
        <v>0</v>
      </c>
      <c r="H64" s="24">
        <f>SUM(G64,D64)</f>
        <v>33</v>
      </c>
      <c r="I64" s="1499"/>
      <c r="J64" s="26">
        <v>2</v>
      </c>
    </row>
    <row r="65" spans="1:10" ht="15.75" thickBot="1" x14ac:dyDescent="0.3">
      <c r="A65" s="59" t="s">
        <v>48</v>
      </c>
      <c r="B65" s="60"/>
      <c r="C65" s="61"/>
      <c r="D65" s="62"/>
      <c r="E65" s="60">
        <v>1</v>
      </c>
      <c r="F65" s="61">
        <v>1</v>
      </c>
      <c r="G65" s="62">
        <v>33</v>
      </c>
      <c r="H65" s="24">
        <f>SUM(G65,D65)</f>
        <v>33</v>
      </c>
      <c r="I65" s="1491"/>
      <c r="J65" s="65">
        <v>2</v>
      </c>
    </row>
    <row r="66" spans="1:10" ht="15.75" thickBot="1" x14ac:dyDescent="0.3">
      <c r="A66" s="533" t="s">
        <v>49</v>
      </c>
      <c r="B66" s="36">
        <f>SUM(B61:B64)</f>
        <v>2</v>
      </c>
      <c r="C66" s="37">
        <f>SUM(C61:C64)</f>
        <v>8</v>
      </c>
      <c r="D66" s="38">
        <f>SUM(D61:D65)</f>
        <v>143</v>
      </c>
      <c r="E66" s="36">
        <f>SUM(E61:E65)</f>
        <v>3</v>
      </c>
      <c r="F66" s="37">
        <f>SUM(F61:F65)</f>
        <v>3</v>
      </c>
      <c r="G66" s="38">
        <f>SUM(G61:G65)</f>
        <v>99</v>
      </c>
      <c r="H66" s="36">
        <f>SUM(H61:H65)</f>
        <v>242</v>
      </c>
      <c r="I66" s="1534">
        <f>SUM(I60)</f>
        <v>240</v>
      </c>
      <c r="J66" s="38">
        <f>SUM(J60)</f>
        <v>12</v>
      </c>
    </row>
    <row r="67" spans="1:10" ht="19.5" thickBot="1" x14ac:dyDescent="0.35">
      <c r="A67" s="1535" t="s">
        <v>325</v>
      </c>
      <c r="B67" s="1536">
        <f t="shared" ref="B67:I67" si="3">SUM(B66,B39)</f>
        <v>33</v>
      </c>
      <c r="C67" s="1537">
        <f t="shared" si="3"/>
        <v>32</v>
      </c>
      <c r="D67" s="1538">
        <f t="shared" si="3"/>
        <v>1018</v>
      </c>
      <c r="E67" s="1536">
        <f t="shared" si="3"/>
        <v>30</v>
      </c>
      <c r="F67" s="1537">
        <f t="shared" si="3"/>
        <v>39</v>
      </c>
      <c r="G67" s="1538">
        <f t="shared" si="3"/>
        <v>1129</v>
      </c>
      <c r="H67" s="1539">
        <f t="shared" si="3"/>
        <v>2147</v>
      </c>
      <c r="I67" s="1539">
        <f t="shared" si="3"/>
        <v>2145</v>
      </c>
      <c r="J67" s="1540">
        <f>SUM(J66,J51)</f>
        <v>12</v>
      </c>
    </row>
    <row r="68" spans="1:10" x14ac:dyDescent="0.25">
      <c r="A68" s="53"/>
      <c r="B68" s="54"/>
      <c r="C68" s="55"/>
      <c r="D68" s="56"/>
      <c r="E68" s="54"/>
      <c r="F68" s="55"/>
      <c r="G68" s="56"/>
      <c r="H68" s="57"/>
      <c r="I68" s="1483"/>
      <c r="J68" s="129"/>
    </row>
    <row r="69" spans="1:10" x14ac:dyDescent="0.25">
      <c r="A69" s="106" t="s">
        <v>50</v>
      </c>
      <c r="B69" s="107">
        <f>SUM(B23,B38,B66)</f>
        <v>33</v>
      </c>
      <c r="C69" s="108">
        <f>SUM(C23,C38,C66)</f>
        <v>32</v>
      </c>
      <c r="D69" s="109"/>
      <c r="E69" s="107">
        <f>SUM(E66,E39)</f>
        <v>30</v>
      </c>
      <c r="F69" s="108">
        <f>SUM(F66,F39)</f>
        <v>39</v>
      </c>
      <c r="G69" s="109"/>
      <c r="H69" s="25">
        <f>SUM(G69,D69)</f>
        <v>0</v>
      </c>
      <c r="I69" s="1485"/>
      <c r="J69" s="131"/>
    </row>
    <row r="70" spans="1:10" x14ac:dyDescent="0.25">
      <c r="A70" s="20"/>
      <c r="B70" s="21"/>
      <c r="C70" s="22"/>
      <c r="D70" s="23"/>
      <c r="E70" s="21"/>
      <c r="F70" s="22"/>
      <c r="G70" s="23"/>
      <c r="H70" s="24"/>
      <c r="I70" s="1485"/>
      <c r="J70" s="135"/>
    </row>
    <row r="71" spans="1:10" x14ac:dyDescent="0.25">
      <c r="A71" s="20" t="s">
        <v>51</v>
      </c>
      <c r="B71" s="132"/>
      <c r="C71" s="133"/>
      <c r="D71" s="134"/>
      <c r="E71" s="132"/>
      <c r="F71" s="133"/>
      <c r="G71" s="134"/>
      <c r="H71" s="135"/>
      <c r="I71" s="1485"/>
      <c r="J71" s="136">
        <v>4</v>
      </c>
    </row>
    <row r="72" spans="1:10" x14ac:dyDescent="0.25">
      <c r="A72" s="20" t="s">
        <v>52</v>
      </c>
      <c r="B72" s="21"/>
      <c r="C72" s="22"/>
      <c r="D72" s="23">
        <v>32</v>
      </c>
      <c r="E72" s="21"/>
      <c r="F72" s="22"/>
      <c r="G72" s="23">
        <v>33</v>
      </c>
      <c r="H72" s="24">
        <f>SUM(G72,D72)</f>
        <v>65</v>
      </c>
      <c r="I72" s="1458">
        <v>65</v>
      </c>
      <c r="J72" s="135"/>
    </row>
    <row r="73" spans="1:10" x14ac:dyDescent="0.25">
      <c r="A73" s="20" t="s">
        <v>53</v>
      </c>
      <c r="B73" s="21"/>
      <c r="C73" s="22"/>
      <c r="D73" s="23">
        <v>5</v>
      </c>
      <c r="E73" s="21"/>
      <c r="F73" s="22"/>
      <c r="G73" s="23">
        <v>0</v>
      </c>
      <c r="H73" s="135">
        <v>5</v>
      </c>
      <c r="I73" s="1485">
        <v>5</v>
      </c>
      <c r="J73" s="136"/>
    </row>
    <row r="74" spans="1:10" x14ac:dyDescent="0.25">
      <c r="A74" s="20" t="s">
        <v>54</v>
      </c>
      <c r="B74" s="21"/>
      <c r="C74" s="22"/>
      <c r="D74" s="137">
        <v>1</v>
      </c>
      <c r="E74" s="21"/>
      <c r="F74" s="22"/>
      <c r="G74" s="137">
        <v>2</v>
      </c>
      <c r="H74" s="135">
        <v>3</v>
      </c>
      <c r="I74" s="1485">
        <v>3</v>
      </c>
      <c r="J74" s="136"/>
    </row>
    <row r="75" spans="1:10" x14ac:dyDescent="0.25">
      <c r="A75" s="20"/>
      <c r="B75" s="21"/>
      <c r="C75" s="22"/>
      <c r="D75" s="23"/>
      <c r="E75" s="21"/>
      <c r="F75" s="22"/>
      <c r="G75" s="23"/>
      <c r="H75" s="117"/>
      <c r="I75" s="1485"/>
      <c r="J75" s="135"/>
    </row>
    <row r="76" spans="1:10" x14ac:dyDescent="0.25">
      <c r="A76" s="96" t="s">
        <v>55</v>
      </c>
      <c r="B76" s="138"/>
      <c r="C76" s="139"/>
      <c r="D76" s="140">
        <f>SUM(D72:D75)</f>
        <v>38</v>
      </c>
      <c r="E76" s="138"/>
      <c r="F76" s="139"/>
      <c r="G76" s="140">
        <v>35</v>
      </c>
      <c r="H76" s="117">
        <f>SUM(H72:H74)</f>
        <v>73</v>
      </c>
      <c r="I76" s="1458">
        <f>SUM(I72:I75)</f>
        <v>73</v>
      </c>
      <c r="J76" s="136"/>
    </row>
    <row r="77" spans="1:10" ht="15.75" thickBot="1" x14ac:dyDescent="0.3">
      <c r="A77" s="141"/>
      <c r="B77" s="142"/>
      <c r="C77" s="143"/>
      <c r="D77" s="144"/>
      <c r="E77" s="142"/>
      <c r="F77" s="143"/>
      <c r="G77" s="144"/>
      <c r="H77" s="145"/>
      <c r="I77" s="1501"/>
      <c r="J77" s="145">
        <f>SUM(J71,J66,J57,J54,J38,J23)</f>
        <v>120</v>
      </c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453"/>
      <c r="J78" s="1"/>
    </row>
    <row r="79" spans="1:10" x14ac:dyDescent="0.25">
      <c r="A79" s="1" t="s">
        <v>56</v>
      </c>
      <c r="B79" s="1"/>
      <c r="C79" s="1"/>
      <c r="D79" s="1"/>
      <c r="E79" s="1"/>
      <c r="F79" s="1"/>
      <c r="G79" s="1"/>
      <c r="H79" s="1"/>
      <c r="I79" s="1453"/>
      <c r="J79" s="1"/>
    </row>
    <row r="80" spans="1:10" x14ac:dyDescent="0.25">
      <c r="A80" s="1" t="s">
        <v>57</v>
      </c>
      <c r="B80" s="1"/>
      <c r="C80" s="1"/>
      <c r="D80" s="1"/>
      <c r="E80" s="1"/>
      <c r="F80" s="1"/>
      <c r="G80" s="1"/>
      <c r="H80" s="1"/>
      <c r="I80" s="1453"/>
      <c r="J80" s="1"/>
    </row>
    <row r="81" spans="1:10" x14ac:dyDescent="0.25">
      <c r="A81" s="1" t="s">
        <v>58</v>
      </c>
      <c r="B81" s="1"/>
      <c r="C81" s="1"/>
      <c r="D81" s="1"/>
      <c r="E81" s="1"/>
      <c r="F81" s="1"/>
      <c r="G81" s="1"/>
      <c r="H81" s="1"/>
      <c r="I81" s="1453"/>
      <c r="J81" s="1"/>
    </row>
  </sheetData>
  <mergeCells count="7">
    <mergeCell ref="A2:J2"/>
    <mergeCell ref="A4:J4"/>
    <mergeCell ref="B5:D5"/>
    <mergeCell ref="E5:G5"/>
    <mergeCell ref="H5:H7"/>
    <mergeCell ref="I5:I7"/>
    <mergeCell ref="J5:J7"/>
  </mergeCells>
  <conditionalFormatting sqref="H72:H74">
    <cfRule type="cellIs" dxfId="5" priority="5" stopIfTrue="1" operator="lessThan">
      <formula>0</formula>
    </cfRule>
  </conditionalFormatting>
  <conditionalFormatting sqref="I37 I38:J42 I52:J65">
    <cfRule type="cellIs" dxfId="4" priority="6" stopIfTrue="1" operator="lessThan">
      <formula>0</formula>
    </cfRule>
  </conditionalFormatting>
  <conditionalFormatting sqref="I9:J25">
    <cfRule type="cellIs" dxfId="3" priority="3" stopIfTrue="1" operator="lessThan">
      <formula>0</formula>
    </cfRule>
  </conditionalFormatting>
  <conditionalFormatting sqref="I67:J77">
    <cfRule type="cellIs" dxfId="2" priority="1" stopIfTrue="1" operator="lessThan">
      <formula>0</formula>
    </cfRule>
  </conditionalFormatting>
  <conditionalFormatting sqref="J26:J37">
    <cfRule type="cellIs" dxfId="1" priority="2" stopIfTrue="1" operator="lessThan">
      <formula>0</formula>
    </cfRule>
  </conditionalFormatting>
  <conditionalFormatting sqref="J43:J51">
    <cfRule type="cellIs" dxfId="0" priority="4" stopIfTrue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4F0710D73B8EC44894F635E4EBB0F90" ma:contentTypeVersion="4" ma:contentTypeDescription="Ustvari nov dokument." ma:contentTypeScope="" ma:versionID="933e312ff4cee7a78e4d7d7874e4b143">
  <xsd:schema xmlns:xsd="http://www.w3.org/2001/XMLSchema" xmlns:xs="http://www.w3.org/2001/XMLSchema" xmlns:p="http://schemas.microsoft.com/office/2006/metadata/properties" xmlns:ns2="6753d7db-f7f0-46e6-a3ea-fe763db1d8a4" targetNamespace="http://schemas.microsoft.com/office/2006/metadata/properties" ma:root="true" ma:fieldsID="d0df8d2b0dcf30e0a8f91fe010702dd2" ns2:_="">
    <xsd:import namespace="6753d7db-f7f0-46e6-a3ea-fe763db1d8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53d7db-f7f0-46e6-a3ea-fe763db1d8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75955E8-9842-4D9C-B31F-EA97873542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53d7db-f7f0-46e6-a3ea-fe763db1d8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3B66DD-9DF0-43A7-91E0-611BDA9D2A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BB16CD-B01F-4BF3-82BA-35FC763C31B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7</vt:i4>
      </vt:variant>
    </vt:vector>
  </HeadingPairs>
  <TitlesOfParts>
    <vt:vector size="14" baseType="lpstr">
      <vt:lpstr>Predmetnik SSI-TO</vt:lpstr>
      <vt:lpstr>Predmetnik SSI-MT</vt:lpstr>
      <vt:lpstr>Predmetnik SPI- FRI</vt:lpstr>
      <vt:lpstr>Predmetnik SPI-IZO</vt:lpstr>
      <vt:lpstr>Predmetnik SPI-GRO</vt:lpstr>
      <vt:lpstr>Predmetnik PTI 2024-25</vt:lpstr>
      <vt:lpstr>Predmetnik PTI 2023-24</vt:lpstr>
      <vt:lpstr>'Predmetnik PTI 2023-24'!Področje_tiskanja</vt:lpstr>
      <vt:lpstr>'Predmetnik PTI 2024-25'!Področje_tiskanja</vt:lpstr>
      <vt:lpstr>'Predmetnik SPI- FRI'!Področje_tiskanja</vt:lpstr>
      <vt:lpstr>'Predmetnik SPI-GRO'!Področje_tiskanja</vt:lpstr>
      <vt:lpstr>'Predmetnik SPI-IZO'!Področje_tiskanja</vt:lpstr>
      <vt:lpstr>'Predmetnik SSI-MT'!Področje_tiskanja</vt:lpstr>
      <vt:lpstr>'Predmetnik SSI-TO'!Področje_tiskanja</vt:lpstr>
    </vt:vector>
  </TitlesOfParts>
  <Company>šola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Nadja Jager Popović</dc:creator>
  <cp:lastModifiedBy>Damijan Visočnik</cp:lastModifiedBy>
  <cp:lastPrinted>2024-08-20T11:45:23Z</cp:lastPrinted>
  <dcterms:created xsi:type="dcterms:W3CDTF">2024-06-26T16:41:29Z</dcterms:created>
  <dcterms:modified xsi:type="dcterms:W3CDTF">2024-11-04T09:27:45Z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0x01010034F0710D73B8EC44894F635E4EBB0F90</vt:lpwstr>
  </property>
</Properties>
</file>